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X:\01 事業関係（予算含）\014 学習情報の収集・提供\04_指導者・団体情報\★R7更新調査\0_調査執行起案\"/>
    </mc:Choice>
  </mc:AlternateContent>
  <xr:revisionPtr revIDLastSave="0" documentId="13_ncr:1_{FE04695E-8131-49D2-9DE1-C30C642A15E3}" xr6:coauthVersionLast="47" xr6:coauthVersionMax="47" xr10:uidLastSave="{00000000-0000-0000-0000-000000000000}"/>
  <workbookProtection workbookAlgorithmName="SHA-512" workbookHashValue="durMJRysqW8SIZ40MweHE8qNbSLdOXg3M4bS/LxVwHaAsIY9nJx334c2Y6+5lVwjbdYoGymkDkmpks3ZFHX/8Q==" workbookSaltValue="zxxZerok/6qYXHTH6XehSg==" workbookSpinCount="100000" lockStructure="1"/>
  <bookViews>
    <workbookView xWindow="-120" yWindow="-120" windowWidth="29040" windowHeight="15720" xr2:uid="{00000000-000D-0000-FFFF-FFFF00000000}"/>
  </bookViews>
  <sheets>
    <sheet name="入力フォーム" sheetId="1" r:id="rId1"/>
    <sheet name="入力フォーム (記入例)" sheetId="6" r:id="rId2"/>
    <sheet name="市町村コード" sheetId="4" state="hidden" r:id="rId3"/>
    <sheet name="インポート用" sheetId="3" state="hidden" r:id="rId4"/>
  </sheets>
  <definedNames>
    <definedName name="_xlnm.Print_Area" localSheetId="0">入力フォーム!$A$1:$K$52</definedName>
    <definedName name="_xlnm.Print_Area" localSheetId="1">'入力フォーム (記入例)'!$A$1:$K$52</definedName>
    <definedName name="市町村コード">市町村コード!$A$1:$B$41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 i="6" l="1"/>
  <c r="S49" i="6"/>
  <c r="S48" i="6"/>
  <c r="S47" i="6"/>
  <c r="L47" i="6"/>
  <c r="S46" i="6"/>
  <c r="S45" i="6"/>
  <c r="S44" i="6"/>
  <c r="L44" i="6"/>
  <c r="S43" i="6"/>
  <c r="L43" i="6"/>
  <c r="S42" i="6"/>
  <c r="L42" i="6"/>
  <c r="S38" i="6"/>
  <c r="S37" i="6"/>
  <c r="S36" i="6"/>
  <c r="S35" i="6"/>
  <c r="S34" i="6"/>
  <c r="K35" i="6" s="1"/>
  <c r="L34" i="6"/>
  <c r="S33" i="6"/>
  <c r="S32" i="6"/>
  <c r="L32" i="6"/>
  <c r="S31" i="6"/>
  <c r="L31" i="6"/>
  <c r="S30" i="6"/>
  <c r="L30" i="6"/>
  <c r="S29" i="6"/>
  <c r="S28" i="6"/>
  <c r="S27" i="6"/>
  <c r="L27" i="6"/>
  <c r="S26" i="6"/>
  <c r="L26" i="6"/>
  <c r="S25" i="6"/>
  <c r="L22" i="6"/>
  <c r="S16" i="6"/>
  <c r="S15" i="6"/>
  <c r="S14" i="6"/>
  <c r="S13" i="6"/>
  <c r="S11" i="6"/>
  <c r="D11" i="6"/>
  <c r="S43" i="1"/>
  <c r="S42" i="1"/>
  <c r="F3" i="3"/>
  <c r="S11" i="1"/>
  <c r="E3" i="3" s="1"/>
  <c r="D11" i="1"/>
  <c r="S16" i="1"/>
  <c r="C3" i="3" s="1"/>
  <c r="S15" i="1"/>
  <c r="D3" i="3" s="1"/>
  <c r="S14" i="1"/>
  <c r="A3" i="3" s="1"/>
  <c r="S13" i="1"/>
  <c r="B3" i="3" s="1"/>
  <c r="N3" i="3" l="1"/>
  <c r="S28" i="1"/>
  <c r="I3" i="3" s="1"/>
  <c r="S29" i="1"/>
  <c r="S46" i="1"/>
  <c r="S47" i="1"/>
  <c r="S48" i="1"/>
  <c r="S49" i="1"/>
  <c r="S50" i="1"/>
  <c r="U3" i="3"/>
  <c r="S44" i="1"/>
  <c r="S45" i="1"/>
  <c r="S38" i="1"/>
  <c r="T3" i="3" s="1"/>
  <c r="S32" i="1"/>
  <c r="M3" i="3" s="1"/>
  <c r="S30" i="1"/>
  <c r="K3" i="3" s="1"/>
  <c r="S27" i="1"/>
  <c r="H3" i="3" s="1"/>
  <c r="S26" i="1"/>
  <c r="L44" i="1" l="1"/>
  <c r="L43" i="1" l="1"/>
  <c r="L42" i="1"/>
  <c r="S37" i="1" l="1"/>
  <c r="S3" i="3" s="1"/>
  <c r="S35" i="1"/>
  <c r="Q3" i="3" s="1"/>
  <c r="S33" i="1"/>
  <c r="O3" i="3" s="1"/>
  <c r="S31" i="1"/>
  <c r="L3" i="3" s="1"/>
  <c r="J3" i="3"/>
  <c r="S25" i="1"/>
  <c r="W3" i="3" l="1"/>
  <c r="AB3" i="3"/>
  <c r="AC3" i="3"/>
  <c r="L22" i="1"/>
  <c r="L26" i="1"/>
  <c r="G3" i="3"/>
  <c r="L27" i="1"/>
  <c r="L30" i="1"/>
  <c r="L31" i="1"/>
  <c r="L32" i="1"/>
  <c r="L34" i="1"/>
  <c r="S34" i="1"/>
  <c r="S36" i="1"/>
  <c r="R3" i="3" s="1"/>
  <c r="V3" i="3"/>
  <c r="X3" i="3"/>
  <c r="Y3" i="3"/>
  <c r="L47" i="1"/>
  <c r="Z3" i="3"/>
  <c r="AA3" i="3"/>
  <c r="K35" i="1" l="1"/>
  <c r="P3" i="3"/>
</calcChain>
</file>

<file path=xl/sharedStrings.xml><?xml version="1.0" encoding="utf-8"?>
<sst xmlns="http://schemas.openxmlformats.org/spreadsheetml/2006/main" count="297" uniqueCount="204">
  <si>
    <t>ふりがな</t>
    <phoneticPr fontId="1"/>
  </si>
  <si>
    <t>FAX番号</t>
    <rPh sb="3" eb="5">
      <t>バンゴウ</t>
    </rPh>
    <phoneticPr fontId="1"/>
  </si>
  <si>
    <t>連絡先</t>
    <rPh sb="0" eb="3">
      <t>レンラクサキ</t>
    </rPh>
    <phoneticPr fontId="1"/>
  </si>
  <si>
    <t>漢字</t>
    <rPh sb="0" eb="2">
      <t>カンジ</t>
    </rPh>
    <phoneticPr fontId="1"/>
  </si>
  <si>
    <t>非公開</t>
    <rPh sb="0" eb="3">
      <t>ヒコウカイ</t>
    </rPh>
    <phoneticPr fontId="1"/>
  </si>
  <si>
    <t xml:space="preserve"> </t>
    <phoneticPr fontId="1"/>
  </si>
  <si>
    <t>登録番号</t>
    <rPh sb="0" eb="2">
      <t>トウロク</t>
    </rPh>
    <rPh sb="2" eb="4">
      <t>バンゴウ</t>
    </rPh>
    <phoneticPr fontId="1"/>
  </si>
  <si>
    <t>内容</t>
    <rPh sb="0" eb="2">
      <t>ナイヨウ</t>
    </rPh>
    <phoneticPr fontId="1"/>
  </si>
  <si>
    <t>項目</t>
    <rPh sb="0" eb="2">
      <t>コウモク</t>
    </rPh>
    <phoneticPr fontId="1"/>
  </si>
  <si>
    <t>〒</t>
    <phoneticPr fontId="1"/>
  </si>
  <si>
    <t>-</t>
    <phoneticPr fontId="1"/>
  </si>
  <si>
    <t>提出先・
問合せ先</t>
    <rPh sb="0" eb="2">
      <t>テイシュツ</t>
    </rPh>
    <rPh sb="2" eb="3">
      <t>サキ</t>
    </rPh>
    <rPh sb="6" eb="8">
      <t>トイアワ</t>
    </rPh>
    <rPh sb="9" eb="10">
      <t>サキ</t>
    </rPh>
    <phoneticPr fontId="1"/>
  </si>
  <si>
    <r>
      <rPr>
        <b/>
        <sz val="11"/>
        <color indexed="8"/>
        <rFont val="ＭＳ ゴシック"/>
        <family val="3"/>
        <charset val="128"/>
      </rPr>
      <t>その他</t>
    </r>
    <r>
      <rPr>
        <sz val="8"/>
        <color indexed="8"/>
        <rFont val="ＭＳ ゴシック"/>
        <family val="3"/>
        <charset val="128"/>
      </rPr>
      <t xml:space="preserve">
　上記以外で特に伝えたいことなどありましたら記入してください。</t>
    </r>
    <rPh sb="2" eb="3">
      <t>タ</t>
    </rPh>
    <rPh sb="5" eb="7">
      <t>ジョウキ</t>
    </rPh>
    <rPh sb="7" eb="9">
      <t>イガイ</t>
    </rPh>
    <rPh sb="10" eb="11">
      <t>トク</t>
    </rPh>
    <rPh sb="12" eb="13">
      <t>ツタ</t>
    </rPh>
    <rPh sb="26" eb="28">
      <t>キニュウ</t>
    </rPh>
    <phoneticPr fontId="1"/>
  </si>
  <si>
    <t>市町村名：</t>
    <rPh sb="0" eb="3">
      <t>シチョウソン</t>
    </rPh>
    <rPh sb="3" eb="4">
      <t>メイ</t>
    </rPh>
    <phoneticPr fontId="1"/>
  </si>
  <si>
    <t>続き：</t>
    <rPh sb="0" eb="1">
      <t>ツヅ</t>
    </rPh>
    <phoneticPr fontId="1"/>
  </si>
  <si>
    <t>上記について、承諾しました。</t>
    <rPh sb="0" eb="2">
      <t>ジョウキ</t>
    </rPh>
    <rPh sb="7" eb="9">
      <t>ショウダク</t>
    </rPh>
    <phoneticPr fontId="1"/>
  </si>
  <si>
    <t>公開</t>
    <rPh sb="0" eb="2">
      <t>コウカイ</t>
    </rPh>
    <phoneticPr fontId="1"/>
  </si>
  <si>
    <t>ふりがな</t>
  </si>
  <si>
    <t>ありすネット公開／非公開</t>
    <rPh sb="6" eb="8">
      <t>コウカイ</t>
    </rPh>
    <rPh sb="9" eb="12">
      <t>ヒコウカイ</t>
    </rPh>
    <phoneticPr fontId="1"/>
  </si>
  <si>
    <t>いずれか選択してください</t>
    <rPh sb="4" eb="6">
      <t>センタク</t>
    </rPh>
    <phoneticPr fontId="1"/>
  </si>
  <si>
    <r>
      <rPr>
        <b/>
        <sz val="11"/>
        <color indexed="8"/>
        <rFont val="ＭＳ ゴシック"/>
        <family val="3"/>
        <charset val="128"/>
      </rPr>
      <t>住所</t>
    </r>
    <r>
      <rPr>
        <b/>
        <sz val="11"/>
        <color indexed="10"/>
        <rFont val="ＭＳ ゴシック"/>
        <family val="3"/>
        <charset val="128"/>
      </rPr>
      <t>[必須]</t>
    </r>
    <r>
      <rPr>
        <sz val="9"/>
        <color indexed="8"/>
        <rFont val="ＭＳ ゴシック"/>
        <family val="3"/>
        <charset val="128"/>
      </rPr>
      <t xml:space="preserve">
</t>
    </r>
    <r>
      <rPr>
        <sz val="8"/>
        <color indexed="8"/>
        <rFont val="ＭＳ ゴシック"/>
        <family val="3"/>
        <charset val="128"/>
      </rPr>
      <t>　施設内の場合は施設名も記入してください。</t>
    </r>
    <rPh sb="0" eb="2">
      <t>ジュウショ</t>
    </rPh>
    <rPh sb="8" eb="10">
      <t>シセツ</t>
    </rPh>
    <rPh sb="10" eb="11">
      <t>ナイ</t>
    </rPh>
    <rPh sb="12" eb="14">
      <t>バアイ</t>
    </rPh>
    <rPh sb="15" eb="17">
      <t>シセツ</t>
    </rPh>
    <rPh sb="17" eb="18">
      <t>メイ</t>
    </rPh>
    <rPh sb="19" eb="21">
      <t>キニュウ</t>
    </rPh>
    <phoneticPr fontId="1"/>
  </si>
  <si>
    <t>　〒030-0111
　青森県青森市大字荒川字藤戸119-7
　青森県総合社会教育センター　育成研修課
　　TEL:017-739-1253
  　FAX:017-739-1279
　　E-mail：gakusyu_jouhou@pref.aomori.lg.jp</t>
    <phoneticPr fontId="1"/>
  </si>
  <si>
    <t>郵便番号</t>
  </si>
  <si>
    <t>住所</t>
  </si>
  <si>
    <t>TEL</t>
  </si>
  <si>
    <t>TEL公開</t>
  </si>
  <si>
    <t>FAX</t>
  </si>
  <si>
    <t>FAX公開</t>
  </si>
  <si>
    <t>Email</t>
  </si>
  <si>
    <t>Email公開</t>
  </si>
  <si>
    <t>URL</t>
  </si>
  <si>
    <t>その他</t>
  </si>
  <si>
    <t>－</t>
    <phoneticPr fontId="1"/>
  </si>
  <si>
    <t>郵便番号</t>
    <rPh sb="0" eb="2">
      <t>ユウビン</t>
    </rPh>
    <rPh sb="2" eb="4">
      <t>バンゴウ</t>
    </rPh>
    <phoneticPr fontId="1"/>
  </si>
  <si>
    <t>市町村コード</t>
  </si>
  <si>
    <t>住所</t>
    <rPh sb="0" eb="2">
      <t>ジュウショ</t>
    </rPh>
    <phoneticPr fontId="1"/>
  </si>
  <si>
    <t>TEL</t>
    <phoneticPr fontId="1"/>
  </si>
  <si>
    <t>TEL公開</t>
    <rPh sb="3" eb="5">
      <t>コウカイ</t>
    </rPh>
    <phoneticPr fontId="1"/>
  </si>
  <si>
    <t>FAX</t>
    <phoneticPr fontId="1"/>
  </si>
  <si>
    <t>FAX公開</t>
    <rPh sb="3" eb="5">
      <t>コウカイ</t>
    </rPh>
    <phoneticPr fontId="1"/>
  </si>
  <si>
    <t>Email</t>
    <phoneticPr fontId="1"/>
  </si>
  <si>
    <t>Email公開</t>
    <rPh sb="5" eb="7">
      <t>コウカイ</t>
    </rPh>
    <phoneticPr fontId="1"/>
  </si>
  <si>
    <t>市町村</t>
  </si>
  <si>
    <t>201</t>
  </si>
  <si>
    <t>青森市</t>
  </si>
  <si>
    <t>202</t>
  </si>
  <si>
    <t>弘前市</t>
  </si>
  <si>
    <t>203</t>
  </si>
  <si>
    <t>八戸市</t>
  </si>
  <si>
    <t>204</t>
  </si>
  <si>
    <t>黒石市</t>
  </si>
  <si>
    <t>205</t>
  </si>
  <si>
    <t>五所川原市</t>
  </si>
  <si>
    <t>206</t>
  </si>
  <si>
    <t>十和田市</t>
  </si>
  <si>
    <t>207</t>
  </si>
  <si>
    <t>三沢市</t>
  </si>
  <si>
    <t>208</t>
  </si>
  <si>
    <t>むつ市</t>
  </si>
  <si>
    <t>209</t>
  </si>
  <si>
    <t>つがる市</t>
  </si>
  <si>
    <t>210</t>
  </si>
  <si>
    <t>平川市</t>
  </si>
  <si>
    <t>301</t>
  </si>
  <si>
    <t>平内町</t>
  </si>
  <si>
    <t>303</t>
  </si>
  <si>
    <t>今別町</t>
  </si>
  <si>
    <t>304</t>
  </si>
  <si>
    <t>蓬田村</t>
  </si>
  <si>
    <t>307</t>
  </si>
  <si>
    <t>外ヶ浜町</t>
  </si>
  <si>
    <t>321</t>
  </si>
  <si>
    <t>鰺ヶ沢町</t>
  </si>
  <si>
    <t>323</t>
  </si>
  <si>
    <t>深浦町</t>
  </si>
  <si>
    <t>343</t>
  </si>
  <si>
    <t>西目屋村</t>
  </si>
  <si>
    <t>361</t>
  </si>
  <si>
    <t>藤崎町</t>
  </si>
  <si>
    <t>362</t>
  </si>
  <si>
    <t>大鰐町</t>
  </si>
  <si>
    <t>367</t>
  </si>
  <si>
    <t>田舎館村</t>
  </si>
  <si>
    <t>381</t>
  </si>
  <si>
    <t>板柳町</t>
  </si>
  <si>
    <t>384</t>
  </si>
  <si>
    <t>鶴田町</t>
  </si>
  <si>
    <t>387</t>
  </si>
  <si>
    <t>中泊町</t>
  </si>
  <si>
    <t>401</t>
  </si>
  <si>
    <t>野辺地町</t>
  </si>
  <si>
    <t>402</t>
  </si>
  <si>
    <t>七戸町</t>
  </si>
  <si>
    <t>405</t>
  </si>
  <si>
    <t>六戸町</t>
  </si>
  <si>
    <t>406</t>
  </si>
  <si>
    <t>横浜町</t>
  </si>
  <si>
    <t>408</t>
  </si>
  <si>
    <t>東北町</t>
  </si>
  <si>
    <t>411</t>
  </si>
  <si>
    <t>六ヶ所村</t>
  </si>
  <si>
    <t>412</t>
  </si>
  <si>
    <t>おいらせ町</t>
  </si>
  <si>
    <t>423</t>
  </si>
  <si>
    <t>大間町</t>
  </si>
  <si>
    <t>424</t>
  </si>
  <si>
    <t>東通村</t>
  </si>
  <si>
    <t>425</t>
  </si>
  <si>
    <t>風間浦村</t>
  </si>
  <si>
    <t>426</t>
  </si>
  <si>
    <t>佐井村</t>
  </si>
  <si>
    <t>441</t>
  </si>
  <si>
    <t>三戸町</t>
  </si>
  <si>
    <t>442</t>
  </si>
  <si>
    <t>五戸町</t>
  </si>
  <si>
    <t>443</t>
  </si>
  <si>
    <t>田子町</t>
  </si>
  <si>
    <t>445</t>
  </si>
  <si>
    <t>南部町</t>
  </si>
  <si>
    <t>446</t>
  </si>
  <si>
    <t>階上町</t>
  </si>
  <si>
    <t>450</t>
  </si>
  <si>
    <t>新郷村</t>
  </si>
  <si>
    <t>＠</t>
    <phoneticPr fontId="1"/>
  </si>
  <si>
    <r>
      <t xml:space="preserve">Emailｱﾄﾞﾚｽ　
</t>
    </r>
    <r>
      <rPr>
        <b/>
        <sz val="11"/>
        <color indexed="10"/>
        <rFont val="ＭＳ ゴシック"/>
        <family val="3"/>
        <charset val="128"/>
      </rPr>
      <t>[必須]</t>
    </r>
    <phoneticPr fontId="1"/>
  </si>
  <si>
    <r>
      <rPr>
        <b/>
        <sz val="11"/>
        <rFont val="ＭＳ ゴシック"/>
        <family val="3"/>
        <charset val="128"/>
      </rPr>
      <t>団体名</t>
    </r>
    <r>
      <rPr>
        <b/>
        <sz val="11"/>
        <color indexed="10"/>
        <rFont val="ＭＳ ゴシック"/>
        <family val="3"/>
        <charset val="128"/>
      </rPr>
      <t>[必須]</t>
    </r>
    <rPh sb="0" eb="2">
      <t>ダンタイ</t>
    </rPh>
    <rPh sb="2" eb="3">
      <t>メイ</t>
    </rPh>
    <rPh sb="4" eb="6">
      <t>ヒッス</t>
    </rPh>
    <phoneticPr fontId="1"/>
  </si>
  <si>
    <t>代表者名</t>
    <rPh sb="0" eb="3">
      <t>ダイヒョウシャ</t>
    </rPh>
    <rPh sb="3" eb="4">
      <t>メイ</t>
    </rPh>
    <phoneticPr fontId="1"/>
  </si>
  <si>
    <r>
      <t>代表者名</t>
    </r>
    <r>
      <rPr>
        <b/>
        <sz val="11"/>
        <color rgb="FFFF0000"/>
        <rFont val="ＭＳ ゴシック"/>
        <family val="3"/>
        <charset val="128"/>
      </rPr>
      <t>[必須]</t>
    </r>
    <rPh sb="0" eb="3">
      <t>ダイヒョウシャ</t>
    </rPh>
    <rPh sb="3" eb="4">
      <t>メイ</t>
    </rPh>
    <rPh sb="4" eb="6">
      <t>ヒッス</t>
    </rPh>
    <phoneticPr fontId="1"/>
  </si>
  <si>
    <r>
      <rPr>
        <b/>
        <sz val="11"/>
        <color indexed="8"/>
        <rFont val="ＭＳ ゴシック"/>
        <family val="3"/>
        <charset val="128"/>
      </rPr>
      <t>活動内容</t>
    </r>
    <r>
      <rPr>
        <b/>
        <sz val="11"/>
        <color indexed="10"/>
        <rFont val="ＭＳ ゴシック"/>
        <family val="3"/>
        <charset val="128"/>
      </rPr>
      <t>[必須]</t>
    </r>
    <r>
      <rPr>
        <sz val="8"/>
        <color indexed="8"/>
        <rFont val="ＭＳ ゴシック"/>
        <family val="3"/>
        <charset val="128"/>
      </rPr>
      <t xml:space="preserve">
　活動目的や内容を具体的に記載してください。</t>
    </r>
    <rPh sb="0" eb="2">
      <t>カツドウ</t>
    </rPh>
    <rPh sb="2" eb="4">
      <t>キカン</t>
    </rPh>
    <rPh sb="10" eb="12">
      <t>カツドウ</t>
    </rPh>
    <rPh sb="12" eb="14">
      <t>モクテキ</t>
    </rPh>
    <rPh sb="15" eb="17">
      <t>ナイヨウ</t>
    </rPh>
    <rPh sb="18" eb="21">
      <t>グタイテキ</t>
    </rPh>
    <rPh sb="22" eb="24">
      <t>キサイ</t>
    </rPh>
    <phoneticPr fontId="1"/>
  </si>
  <si>
    <r>
      <rPr>
        <b/>
        <sz val="11"/>
        <color indexed="8"/>
        <rFont val="ＭＳ ゴシック"/>
        <family val="3"/>
        <charset val="128"/>
      </rPr>
      <t>活動場所</t>
    </r>
    <r>
      <rPr>
        <b/>
        <sz val="11"/>
        <color indexed="10"/>
        <rFont val="ＭＳ ゴシック"/>
        <family val="3"/>
        <charset val="128"/>
      </rPr>
      <t>[必須]</t>
    </r>
    <r>
      <rPr>
        <sz val="8"/>
        <color indexed="8"/>
        <rFont val="ＭＳ ゴシック"/>
        <family val="3"/>
        <charset val="128"/>
      </rPr>
      <t xml:space="preserve">
　主な活動場所の住所、施設名等を記入してください。会員の自宅等の場合は、住所は記載せず、「個人宅」等と記入してください。</t>
    </r>
    <rPh sb="0" eb="2">
      <t>カツドウ</t>
    </rPh>
    <rPh sb="2" eb="4">
      <t>バショ</t>
    </rPh>
    <rPh sb="10" eb="11">
      <t>オモ</t>
    </rPh>
    <rPh sb="12" eb="14">
      <t>カツドウ</t>
    </rPh>
    <rPh sb="14" eb="16">
      <t>バショ</t>
    </rPh>
    <rPh sb="17" eb="19">
      <t>ジュウショ</t>
    </rPh>
    <rPh sb="20" eb="22">
      <t>シセツ</t>
    </rPh>
    <rPh sb="22" eb="23">
      <t>メイ</t>
    </rPh>
    <rPh sb="23" eb="24">
      <t>トウ</t>
    </rPh>
    <rPh sb="25" eb="27">
      <t>キニュウ</t>
    </rPh>
    <rPh sb="34" eb="36">
      <t>カイイン</t>
    </rPh>
    <rPh sb="37" eb="39">
      <t>ジタク</t>
    </rPh>
    <rPh sb="39" eb="40">
      <t>トウ</t>
    </rPh>
    <rPh sb="41" eb="43">
      <t>バアイ</t>
    </rPh>
    <rPh sb="45" eb="47">
      <t>ジュウショ</t>
    </rPh>
    <rPh sb="48" eb="50">
      <t>キサイ</t>
    </rPh>
    <rPh sb="54" eb="56">
      <t>コジン</t>
    </rPh>
    <rPh sb="56" eb="57">
      <t>タク</t>
    </rPh>
    <rPh sb="58" eb="59">
      <t>トウ</t>
    </rPh>
    <rPh sb="60" eb="62">
      <t>キニュウ</t>
    </rPh>
    <phoneticPr fontId="1"/>
  </si>
  <si>
    <r>
      <rPr>
        <b/>
        <sz val="11"/>
        <color indexed="8"/>
        <rFont val="ＭＳ ゴシック"/>
        <family val="3"/>
        <charset val="128"/>
      </rPr>
      <t>活動日時</t>
    </r>
    <r>
      <rPr>
        <sz val="8"/>
        <color indexed="8"/>
        <rFont val="ＭＳ ゴシック"/>
        <family val="3"/>
        <charset val="128"/>
      </rPr>
      <t xml:space="preserve">
</t>
    </r>
    <rPh sb="0" eb="2">
      <t>カツドウ</t>
    </rPh>
    <rPh sb="2" eb="4">
      <t>ニチジ</t>
    </rPh>
    <phoneticPr fontId="1"/>
  </si>
  <si>
    <r>
      <t>入会条件</t>
    </r>
    <r>
      <rPr>
        <b/>
        <sz val="11"/>
        <color indexed="8"/>
        <rFont val="ＭＳ ゴシック"/>
        <family val="3"/>
        <charset val="128"/>
      </rPr>
      <t xml:space="preserve">
</t>
    </r>
    <r>
      <rPr>
        <sz val="8"/>
        <color indexed="8"/>
        <rFont val="ＭＳ ゴシック"/>
        <family val="3"/>
        <charset val="128"/>
      </rPr>
      <t>　</t>
    </r>
    <rPh sb="0" eb="2">
      <t>ニュウカイ</t>
    </rPh>
    <rPh sb="2" eb="4">
      <t>ジョウケン</t>
    </rPh>
    <phoneticPr fontId="1"/>
  </si>
  <si>
    <r>
      <rPr>
        <b/>
        <sz val="11"/>
        <color indexed="8"/>
        <rFont val="ＭＳ ゴシック"/>
        <family val="3"/>
        <charset val="128"/>
      </rPr>
      <t>会費</t>
    </r>
    <r>
      <rPr>
        <sz val="8"/>
        <color indexed="8"/>
        <rFont val="ＭＳ ゴシック"/>
        <family val="3"/>
        <charset val="128"/>
      </rPr>
      <t xml:space="preserve">
　</t>
    </r>
    <rPh sb="0" eb="2">
      <t>カイヒ</t>
    </rPh>
    <phoneticPr fontId="1"/>
  </si>
  <si>
    <r>
      <rPr>
        <b/>
        <sz val="11"/>
        <color indexed="8"/>
        <rFont val="ＭＳ ゴシック"/>
        <family val="3"/>
        <charset val="128"/>
      </rPr>
      <t>現在会員数</t>
    </r>
    <r>
      <rPr>
        <sz val="8"/>
        <color indexed="8"/>
        <rFont val="ＭＳ ゴシック"/>
        <family val="3"/>
        <charset val="128"/>
      </rPr>
      <t xml:space="preserve">
　</t>
    </r>
    <rPh sb="0" eb="2">
      <t>ゲンザイ</t>
    </rPh>
    <rPh sb="2" eb="5">
      <t>カイインスウ</t>
    </rPh>
    <phoneticPr fontId="1"/>
  </si>
  <si>
    <r>
      <rPr>
        <b/>
        <sz val="10"/>
        <color indexed="8"/>
        <rFont val="ＭＳ ゴシック"/>
        <family val="3"/>
        <charset val="128"/>
      </rPr>
      <t>主な活動市町村</t>
    </r>
    <r>
      <rPr>
        <b/>
        <sz val="10"/>
        <color rgb="FFFF0000"/>
        <rFont val="ＭＳ ゴシック"/>
        <family val="3"/>
        <charset val="128"/>
      </rPr>
      <t>[必須]</t>
    </r>
    <r>
      <rPr>
        <sz val="8"/>
        <color indexed="8"/>
        <rFont val="ＭＳ ゴシック"/>
        <family val="3"/>
        <charset val="128"/>
      </rPr>
      <t xml:space="preserve">
　主な活動市町村を１つ記入してください。</t>
    </r>
    <rPh sb="0" eb="1">
      <t>オモ</t>
    </rPh>
    <rPh sb="2" eb="4">
      <t>カツドウ</t>
    </rPh>
    <rPh sb="4" eb="7">
      <t>シチョウソン</t>
    </rPh>
    <rPh sb="13" eb="14">
      <t>オモ</t>
    </rPh>
    <rPh sb="15" eb="17">
      <t>カツドウ</t>
    </rPh>
    <rPh sb="17" eb="20">
      <t>シチョウソン</t>
    </rPh>
    <rPh sb="23" eb="25">
      <t>キニュウ</t>
    </rPh>
    <phoneticPr fontId="1"/>
  </si>
  <si>
    <t>団体名かな</t>
    <rPh sb="0" eb="2">
      <t>ダンタイ</t>
    </rPh>
    <rPh sb="2" eb="3">
      <t>メイ</t>
    </rPh>
    <phoneticPr fontId="1"/>
  </si>
  <si>
    <t>代表者名かな</t>
    <rPh sb="0" eb="3">
      <t>ダイヒョウシャ</t>
    </rPh>
    <rPh sb="3" eb="4">
      <t>メイ</t>
    </rPh>
    <phoneticPr fontId="1"/>
  </si>
  <si>
    <t>活動内容</t>
    <rPh sb="0" eb="2">
      <t>カツドウ</t>
    </rPh>
    <rPh sb="2" eb="4">
      <t>ナイヨウ</t>
    </rPh>
    <phoneticPr fontId="1"/>
  </si>
  <si>
    <t>活動場所</t>
    <rPh sb="0" eb="2">
      <t>カツドウ</t>
    </rPh>
    <rPh sb="2" eb="4">
      <t>バショ</t>
    </rPh>
    <phoneticPr fontId="1"/>
  </si>
  <si>
    <t>活動日時</t>
    <rPh sb="0" eb="2">
      <t>カツドウ</t>
    </rPh>
    <rPh sb="2" eb="4">
      <t>ニチジ</t>
    </rPh>
    <phoneticPr fontId="1"/>
  </si>
  <si>
    <t>入会条件</t>
    <rPh sb="0" eb="2">
      <t>ニュウカイ</t>
    </rPh>
    <rPh sb="2" eb="4">
      <t>ジョウケン</t>
    </rPh>
    <phoneticPr fontId="1"/>
  </si>
  <si>
    <t>会費</t>
    <rPh sb="0" eb="2">
      <t>カイヒ</t>
    </rPh>
    <phoneticPr fontId="1"/>
  </si>
  <si>
    <t>現在会員数</t>
    <rPh sb="0" eb="2">
      <t>ゲンザイ</t>
    </rPh>
    <rPh sb="2" eb="4">
      <t>カイイン</t>
    </rPh>
    <rPh sb="4" eb="5">
      <t>スウ</t>
    </rPh>
    <phoneticPr fontId="1"/>
  </si>
  <si>
    <t>URL</t>
    <phoneticPr fontId="1"/>
  </si>
  <si>
    <t>その他</t>
    <rPh sb="2" eb="3">
      <t>ホカ</t>
    </rPh>
    <phoneticPr fontId="1"/>
  </si>
  <si>
    <t>団体かな</t>
    <rPh sb="0" eb="2">
      <t>ダンタイ</t>
    </rPh>
    <phoneticPr fontId="1"/>
  </si>
  <si>
    <t>団体名</t>
    <rPh sb="0" eb="2">
      <t>ダンタイ</t>
    </rPh>
    <rPh sb="2" eb="3">
      <t>メイ</t>
    </rPh>
    <phoneticPr fontId="1"/>
  </si>
  <si>
    <t>代表者かな</t>
    <rPh sb="0" eb="3">
      <t>ダイヒョウシャ</t>
    </rPh>
    <phoneticPr fontId="1"/>
  </si>
  <si>
    <t>代表者名</t>
    <rPh sb="0" eb="3">
      <t>ダイヒョウシャ</t>
    </rPh>
    <rPh sb="3" eb="4">
      <t>メイ</t>
    </rPh>
    <phoneticPr fontId="1"/>
  </si>
  <si>
    <t>代表者名公開</t>
    <rPh sb="0" eb="3">
      <t>ダイヒョウシャ</t>
    </rPh>
    <rPh sb="3" eb="4">
      <t>メイ</t>
    </rPh>
    <rPh sb="4" eb="6">
      <t>コウカイ</t>
    </rPh>
    <phoneticPr fontId="1"/>
  </si>
  <si>
    <t>活動内容等</t>
    <rPh sb="0" eb="2">
      <t>カツドウ</t>
    </rPh>
    <rPh sb="2" eb="4">
      <t>ナイヨウ</t>
    </rPh>
    <rPh sb="4" eb="5">
      <t>トウ</t>
    </rPh>
    <phoneticPr fontId="1"/>
  </si>
  <si>
    <t>団体情報</t>
    <rPh sb="0" eb="2">
      <t>ダンタイ</t>
    </rPh>
    <rPh sb="2" eb="4">
      <t>ジョウホウ</t>
    </rPh>
    <phoneticPr fontId="1"/>
  </si>
  <si>
    <t>活動市町村コード</t>
    <rPh sb="0" eb="2">
      <t>カツドウ</t>
    </rPh>
    <rPh sb="2" eb="5">
      <t>シチョウソン</t>
    </rPh>
    <phoneticPr fontId="1"/>
  </si>
  <si>
    <t>活動場所</t>
    <rPh sb="0" eb="2">
      <t>カツドウ</t>
    </rPh>
    <rPh sb="2" eb="4">
      <t>バショ</t>
    </rPh>
    <phoneticPr fontId="1"/>
  </si>
  <si>
    <t>活動日時</t>
    <rPh sb="0" eb="2">
      <t>カツドウ</t>
    </rPh>
    <rPh sb="2" eb="4">
      <t>ニチジ</t>
    </rPh>
    <phoneticPr fontId="1"/>
  </si>
  <si>
    <t>入会条件</t>
    <rPh sb="0" eb="2">
      <t>ニュウカイ</t>
    </rPh>
    <rPh sb="2" eb="4">
      <t>ジョウケン</t>
    </rPh>
    <phoneticPr fontId="1"/>
  </si>
  <si>
    <t>会費</t>
    <rPh sb="0" eb="2">
      <t>カイヒ</t>
    </rPh>
    <phoneticPr fontId="1"/>
  </si>
  <si>
    <t>ホームページ、SNS等URL</t>
    <rPh sb="10" eb="11">
      <t>トウ</t>
    </rPh>
    <phoneticPr fontId="1"/>
  </si>
  <si>
    <t>市町村名</t>
    <rPh sb="0" eb="3">
      <t>シチョウソン</t>
    </rPh>
    <rPh sb="3" eb="4">
      <t>メイ</t>
    </rPh>
    <phoneticPr fontId="1"/>
  </si>
  <si>
    <t>回答期限　令和８年２月２７日（金）</t>
    <phoneticPr fontId="1"/>
  </si>
  <si>
    <t>１．アンケート（全員回答）</t>
    <rPh sb="8" eb="10">
      <t>ゼンイン</t>
    </rPh>
    <rPh sb="10" eb="12">
      <t>カイトウ</t>
    </rPh>
    <phoneticPr fontId="1"/>
  </si>
  <si>
    <t>回答者氏名</t>
    <rPh sb="0" eb="3">
      <t>カイトウシャ</t>
    </rPh>
    <rPh sb="3" eb="5">
      <t>シメイ</t>
    </rPh>
    <phoneticPr fontId="1"/>
  </si>
  <si>
    <t>「はい」の場合
具体的に：</t>
    <rPh sb="5" eb="7">
      <t>バアイ</t>
    </rPh>
    <phoneticPr fontId="1"/>
  </si>
  <si>
    <t>青森県学習情報提供サイト「ありすネット」
「団体・サークル情報」に係るアンケート</t>
    <rPh sb="0" eb="3">
      <t>アオモリケン</t>
    </rPh>
    <rPh sb="3" eb="5">
      <t>ガクシュウ</t>
    </rPh>
    <rPh sb="5" eb="7">
      <t>ジョウホウ</t>
    </rPh>
    <rPh sb="7" eb="9">
      <t>テイキョウ</t>
    </rPh>
    <rPh sb="22" eb="24">
      <t>ダンタイ</t>
    </rPh>
    <rPh sb="29" eb="30">
      <t>カカ</t>
    </rPh>
    <phoneticPr fontId="1"/>
  </si>
  <si>
    <t>団体・サークル名</t>
    <rPh sb="0" eb="2">
      <t>ダンタイ</t>
    </rPh>
    <rPh sb="7" eb="8">
      <t>メイ</t>
    </rPh>
    <phoneticPr fontId="1"/>
  </si>
  <si>
    <t>　例）市町村の団体・サークルリストに登録。ホームページ・SNSなど</t>
    <rPh sb="7" eb="9">
      <t>ダンタイ</t>
    </rPh>
    <phoneticPr fontId="1"/>
  </si>
  <si>
    <t>届いた封筒の宛名に記載の団体・サークル名・番号を記入してください。</t>
    <rPh sb="0" eb="1">
      <t>トド</t>
    </rPh>
    <rPh sb="3" eb="5">
      <t>フウトウ</t>
    </rPh>
    <rPh sb="6" eb="8">
      <t>アテナ</t>
    </rPh>
    <rPh sb="9" eb="11">
      <t>キサイ</t>
    </rPh>
    <rPh sb="12" eb="14">
      <t>ダンタイ</t>
    </rPh>
    <rPh sb="19" eb="20">
      <t>メイ</t>
    </rPh>
    <rPh sb="21" eb="23">
      <t>バンゴウ</t>
    </rPh>
    <rPh sb="24" eb="26">
      <t>キニュウ</t>
    </rPh>
    <phoneticPr fontId="1"/>
  </si>
  <si>
    <t>　　継続くださる場合、「２．登録を継続する場合のみ回答」へ、引き続き記入をお願いします。</t>
    <rPh sb="2" eb="4">
      <t>ケイゾク</t>
    </rPh>
    <rPh sb="8" eb="10">
      <t>バアイ</t>
    </rPh>
    <rPh sb="14" eb="16">
      <t>トウロク</t>
    </rPh>
    <rPh sb="17" eb="19">
      <t>ケイゾク</t>
    </rPh>
    <rPh sb="21" eb="23">
      <t>バアイ</t>
    </rPh>
    <rPh sb="25" eb="27">
      <t>カイトウ</t>
    </rPh>
    <rPh sb="30" eb="31">
      <t>ヒ</t>
    </rPh>
    <rPh sb="32" eb="33">
      <t>ツヅ</t>
    </rPh>
    <rPh sb="34" eb="36">
      <t>キニュウ</t>
    </rPh>
    <rPh sb="38" eb="39">
      <t>ネガ</t>
    </rPh>
    <phoneticPr fontId="1"/>
  </si>
  <si>
    <t>２．登録を継続する場合のみ回答</t>
    <rPh sb="2" eb="4">
      <t>トウロク</t>
    </rPh>
    <rPh sb="5" eb="7">
      <t>ケイゾク</t>
    </rPh>
    <rPh sb="9" eb="11">
      <t>バアイ</t>
    </rPh>
    <rPh sb="13" eb="15">
      <t>カイトウ</t>
    </rPh>
    <phoneticPr fontId="1"/>
  </si>
  <si>
    <t>（１）団体情報（「公開」の項目のみ、ありすネットで公開されます。[必須]の項目は必ず記入してください。）</t>
    <rPh sb="13" eb="15">
      <t>コウモク</t>
    </rPh>
    <phoneticPr fontId="1"/>
  </si>
  <si>
    <r>
      <t xml:space="preserve"> </t>
    </r>
    <r>
      <rPr>
        <sz val="8"/>
        <color theme="1"/>
        <rFont val="ＭＳ ゴシック"/>
        <family val="3"/>
        <charset val="128"/>
      </rPr>
      <t>施設内の場合は施設名も記入してください。</t>
    </r>
    <phoneticPr fontId="1"/>
  </si>
  <si>
    <r>
      <rPr>
        <b/>
        <sz val="11"/>
        <color indexed="8"/>
        <rFont val="ＭＳ ゴシック"/>
        <family val="3"/>
        <charset val="128"/>
      </rPr>
      <t>電話番号</t>
    </r>
    <r>
      <rPr>
        <b/>
        <sz val="11"/>
        <color indexed="10"/>
        <rFont val="ＭＳ ゴシック"/>
        <family val="3"/>
        <charset val="128"/>
      </rPr>
      <t>[必須]</t>
    </r>
    <r>
      <rPr>
        <sz val="9"/>
        <color indexed="8"/>
        <rFont val="ＭＳ ゴシック"/>
        <family val="3"/>
        <charset val="128"/>
      </rPr>
      <t xml:space="preserve">
</t>
    </r>
    <r>
      <rPr>
        <sz val="8"/>
        <color indexed="8"/>
        <rFont val="ＭＳ ゴシック"/>
        <family val="3"/>
        <charset val="128"/>
      </rPr>
      <t>　</t>
    </r>
    <r>
      <rPr>
        <sz val="8"/>
        <color rgb="FF000000"/>
        <rFont val="ＭＳ ゴシック"/>
        <family val="3"/>
        <charset val="128"/>
      </rPr>
      <t>固定電話の場合は市外局番から記入してください。</t>
    </r>
    <rPh sb="0" eb="2">
      <t>デンワ</t>
    </rPh>
    <rPh sb="2" eb="4">
      <t>バンゴウ</t>
    </rPh>
    <phoneticPr fontId="1"/>
  </si>
  <si>
    <t>　　　　　　（次ページも記入してください）</t>
    <rPh sb="7" eb="8">
      <t>ジ</t>
    </rPh>
    <rPh sb="12" eb="14">
      <t>キニュウ</t>
    </rPh>
    <phoneticPr fontId="1"/>
  </si>
  <si>
    <t>（２）活動内容等（記入された内容は全てありすネットで公開されます。[必須]の項目は必ず記入してください。）</t>
    <rPh sb="3" eb="5">
      <t>カツドウ</t>
    </rPh>
    <rPh sb="5" eb="7">
      <t>ナイヨウ</t>
    </rPh>
    <rPh sb="7" eb="8">
      <t>トウ</t>
    </rPh>
    <rPh sb="9" eb="11">
      <t>キニュウ</t>
    </rPh>
    <rPh sb="14" eb="16">
      <t>ナイヨウ</t>
    </rPh>
    <rPh sb="17" eb="18">
      <t>スベ</t>
    </rPh>
    <rPh sb="26" eb="28">
      <t>コウカイ</t>
    </rPh>
    <phoneticPr fontId="1"/>
  </si>
  <si>
    <t>「ありすネット」以外で、活動情報を発信していますか。例）ホームページ・SNSなど</t>
  </si>
  <si>
    <t>発信の方法</t>
    <rPh sb="0" eb="2">
      <t>ハッシン</t>
    </rPh>
    <rPh sb="3" eb="5">
      <t>ホウホウ</t>
    </rPh>
    <phoneticPr fontId="1"/>
  </si>
  <si>
    <t>承諾事項チェック</t>
    <rPh sb="0" eb="2">
      <t>ショウダク</t>
    </rPh>
    <rPh sb="2" eb="4">
      <t>ジコウ</t>
    </rPh>
    <phoneticPr fontId="1"/>
  </si>
  <si>
    <t>活動市町村</t>
    <rPh sb="0" eb="2">
      <t>カツドウ</t>
    </rPh>
    <rPh sb="2" eb="5">
      <t>シチョウソン</t>
    </rPh>
    <phoneticPr fontId="1"/>
  </si>
  <si>
    <t>会員数</t>
    <rPh sb="0" eb="3">
      <t>カイインスウ</t>
    </rPh>
    <phoneticPr fontId="1"/>
  </si>
  <si>
    <t>あおもりけんれきしくらぶ</t>
    <phoneticPr fontId="32"/>
  </si>
  <si>
    <t>しゃきょう　たろう</t>
    <phoneticPr fontId="32"/>
  </si>
  <si>
    <t>030</t>
    <phoneticPr fontId="32"/>
  </si>
  <si>
    <t>0111</t>
    <phoneticPr fontId="32"/>
  </si>
  <si>
    <t>https://www.facebook.com/～</t>
    <phoneticPr fontId="32"/>
  </si>
  <si>
    <t>（１）【必須回答】令和８年４月以降、「団体・サークル情報」名簿への登録を継続しますか。</t>
    <rPh sb="4" eb="6">
      <t>ヒッス</t>
    </rPh>
    <rPh sb="6" eb="8">
      <t>カイトウ</t>
    </rPh>
    <rPh sb="9" eb="11">
      <t>レイワ</t>
    </rPh>
    <rPh sb="12" eb="13">
      <t>ネン</t>
    </rPh>
    <rPh sb="14" eb="15">
      <t>ガツ</t>
    </rPh>
    <rPh sb="15" eb="17">
      <t>イコウ</t>
    </rPh>
    <rPh sb="19" eb="21">
      <t>ダンタイ</t>
    </rPh>
    <rPh sb="26" eb="28">
      <t>ジョウホウ</t>
    </rPh>
    <rPh sb="29" eb="31">
      <t>メイボ</t>
    </rPh>
    <rPh sb="33" eb="35">
      <t>トウロク</t>
    </rPh>
    <rPh sb="36" eb="38">
      <t>ケイゾク</t>
    </rPh>
    <phoneticPr fontId="1"/>
  </si>
  <si>
    <t>（２）【任意回答】ありすネット以外で、活動情報を発信していますか。</t>
    <rPh sb="4" eb="6">
      <t>ニンイ</t>
    </rPh>
    <rPh sb="6" eb="8">
      <t>カイトウ</t>
    </rPh>
    <rPh sb="15" eb="17">
      <t>イガイ</t>
    </rPh>
    <rPh sb="19" eb="21">
      <t>カツドウ</t>
    </rPh>
    <rPh sb="21" eb="23">
      <t>ジョウホウ</t>
    </rPh>
    <rPh sb="24" eb="26">
      <t>ハッシン</t>
    </rPh>
    <phoneticPr fontId="1"/>
  </si>
  <si>
    <t>　　継続しない場合、必須の回答項目は、以上となります。差し支えなければ、（２）の回答もお願いいたします。</t>
    <rPh sb="2" eb="4">
      <t>ケイゾク</t>
    </rPh>
    <rPh sb="7" eb="9">
      <t>バアイ</t>
    </rPh>
    <rPh sb="10" eb="12">
      <t>ヒッス</t>
    </rPh>
    <rPh sb="13" eb="15">
      <t>カイトウ</t>
    </rPh>
    <rPh sb="15" eb="17">
      <t>コウモク</t>
    </rPh>
    <rPh sb="19" eb="21">
      <t>イジョウ</t>
    </rPh>
    <rPh sb="27" eb="28">
      <t>サ</t>
    </rPh>
    <rPh sb="29" eb="30">
      <t>ツカ</t>
    </rPh>
    <rPh sb="40" eb="42">
      <t>カイトウ</t>
    </rPh>
    <rPh sb="44" eb="45">
      <t>ネガ</t>
    </rPh>
    <phoneticPr fontId="1"/>
  </si>
  <si>
    <t>令和８年４月以降、登録を継続しますか。</t>
    <rPh sb="6" eb="8">
      <t>イコウ</t>
    </rPh>
    <rPh sb="9" eb="11">
      <t>トウロク</t>
    </rPh>
    <phoneticPr fontId="1"/>
  </si>
  <si>
    <t>青森県歴史クラブ</t>
    <phoneticPr fontId="32"/>
  </si>
  <si>
    <t>○○市の団体・サークルリストに登録。Facebookを運用中。</t>
    <rPh sb="2" eb="3">
      <t>シ</t>
    </rPh>
    <rPh sb="4" eb="6">
      <t>ダンタイ</t>
    </rPh>
    <rPh sb="15" eb="17">
      <t>トウロク</t>
    </rPh>
    <rPh sb="27" eb="29">
      <t>ウンヨウ</t>
    </rPh>
    <rPh sb="29" eb="30">
      <t>チュウ</t>
    </rPh>
    <phoneticPr fontId="32"/>
  </si>
  <si>
    <t>社教　太郎</t>
    <phoneticPr fontId="32"/>
  </si>
  <si>
    <t>青森市</t>
    <rPh sb="0" eb="3">
      <t>アオモリシ</t>
    </rPh>
    <phoneticPr fontId="32"/>
  </si>
  <si>
    <t>荒川藤戸119-7
青森県総合社会教育センター
団体連絡室内</t>
    <phoneticPr fontId="32"/>
  </si>
  <si>
    <t>△△△</t>
    <phoneticPr fontId="32"/>
  </si>
  <si>
    <t>××××</t>
    <phoneticPr fontId="32"/>
  </si>
  <si>
    <t>○○○○</t>
    <phoneticPr fontId="32"/>
  </si>
  <si>
    <t>tarou_shakyo</t>
    <phoneticPr fontId="32"/>
  </si>
  <si>
    <t>aomori.com</t>
    <phoneticPr fontId="32"/>
  </si>
  <si>
    <t xml:space="preserve">郷土史愛好家が集い、見識と親睦を深めることを目的に活動しています。
月例会：毎月第２日曜日
視察旅行：年１回　県内の史跡を探訪する
会報発行：年１回　各自の研究成果を発表する					</t>
    <phoneticPr fontId="32"/>
  </si>
  <si>
    <t>青森市荒川藤戸119-7
青森県総合社会教育センター</t>
    <phoneticPr fontId="32"/>
  </si>
  <si>
    <t xml:space="preserve">毎月第２日曜日　13：00～15：00
視察旅行　毎年９月～１０月頃実施						</t>
    <phoneticPr fontId="32"/>
  </si>
  <si>
    <t xml:space="preserve">青森県の歴史に興味がある方									</t>
    <phoneticPr fontId="32"/>
  </si>
  <si>
    <t xml:space="preserve">年間5,000円（会場費や印刷費に充てます）
ただし、視察旅行参加費は別途徴収します								</t>
    <phoneticPr fontId="32"/>
  </si>
  <si>
    <t>10名</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</si>
</sst>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3"/>
      <charset val="128"/>
      <scheme val="minor"/>
    </font>
    <font>
      <sz val="6"/>
      <name val="游ゴシック"/>
      <family val="3"/>
      <charset val="128"/>
    </font>
    <font>
      <sz val="9"/>
      <color indexed="8"/>
      <name val="ＭＳ ゴシック"/>
      <family val="3"/>
      <charset val="128"/>
    </font>
    <font>
      <sz val="8"/>
      <color indexed="8"/>
      <name val="ＭＳ ゴシック"/>
      <family val="3"/>
      <charset val="128"/>
    </font>
    <font>
      <b/>
      <sz val="11"/>
      <color indexed="8"/>
      <name val="ＭＳ ゴシック"/>
      <family val="3"/>
      <charset val="128"/>
    </font>
    <font>
      <b/>
      <sz val="11"/>
      <color indexed="10"/>
      <name val="ＭＳ ゴシック"/>
      <family val="3"/>
      <charset val="128"/>
    </font>
    <font>
      <sz val="8"/>
      <name val="ＭＳ ゴシック"/>
      <family val="3"/>
      <charset val="128"/>
    </font>
    <font>
      <b/>
      <sz val="11"/>
      <color theme="0"/>
      <name val="游ゴシック"/>
      <family val="3"/>
      <charset val="128"/>
      <scheme val="minor"/>
    </font>
    <font>
      <sz val="9"/>
      <color theme="1"/>
      <name val="ＭＳ ゴシック"/>
      <family val="3"/>
      <charset val="128"/>
    </font>
    <font>
      <sz val="11"/>
      <color theme="1"/>
      <name val="ＭＳ ゴシック"/>
      <family val="3"/>
      <charset val="128"/>
    </font>
    <font>
      <sz val="8"/>
      <color theme="1"/>
      <name val="ＭＳ ゴシック"/>
      <family val="3"/>
      <charset val="128"/>
    </font>
    <font>
      <sz val="9"/>
      <color theme="0"/>
      <name val="ＭＳ ゴシック"/>
      <family val="3"/>
      <charset val="128"/>
    </font>
    <font>
      <b/>
      <sz val="11"/>
      <color theme="1"/>
      <name val="ＭＳ ゴシック"/>
      <family val="3"/>
      <charset val="128"/>
    </font>
    <font>
      <sz val="14"/>
      <color theme="1"/>
      <name val="ＭＳ ゴシック"/>
      <family val="3"/>
      <charset val="128"/>
    </font>
    <font>
      <sz val="9"/>
      <color theme="1"/>
      <name val="游ゴシック"/>
      <family val="3"/>
      <charset val="128"/>
      <scheme val="minor"/>
    </font>
    <font>
      <sz val="9"/>
      <color rgb="FFFF0000"/>
      <name val="ＭＳ ゴシック"/>
      <family val="3"/>
      <charset val="128"/>
    </font>
    <font>
      <sz val="8"/>
      <color rgb="FFFF0000"/>
      <name val="ＭＳ ゴシック"/>
      <family val="3"/>
      <charset val="128"/>
    </font>
    <font>
      <b/>
      <sz val="9"/>
      <color rgb="FFFF0000"/>
      <name val="ＭＳ ゴシック"/>
      <family val="3"/>
      <charset val="128"/>
    </font>
    <font>
      <sz val="12"/>
      <color theme="1"/>
      <name val="ＭＳ ゴシック"/>
      <family val="3"/>
      <charset val="128"/>
    </font>
    <font>
      <sz val="10"/>
      <color theme="1"/>
      <name val="ＭＳ ゴシック"/>
      <family val="3"/>
      <charset val="128"/>
    </font>
    <font>
      <b/>
      <sz val="10"/>
      <color theme="1"/>
      <name val="ＭＳ ゴシック"/>
      <family val="3"/>
      <charset val="128"/>
    </font>
    <font>
      <sz val="9"/>
      <color rgb="FF000000"/>
      <name val="Meiryo UI"/>
      <family val="3"/>
      <charset val="128"/>
    </font>
    <font>
      <b/>
      <sz val="11"/>
      <name val="ＭＳ ゴシック"/>
      <family val="3"/>
      <charset val="128"/>
    </font>
    <font>
      <b/>
      <sz val="10"/>
      <color rgb="FFFF0000"/>
      <name val="ＭＳ ゴシック"/>
      <family val="3"/>
      <charset val="128"/>
    </font>
    <font>
      <b/>
      <sz val="11"/>
      <color rgb="FFFF0000"/>
      <name val="ＭＳ ゴシック"/>
      <family val="3"/>
      <charset val="128"/>
    </font>
    <font>
      <b/>
      <sz val="10"/>
      <color indexed="8"/>
      <name val="ＭＳ ゴシック"/>
      <family val="3"/>
      <charset val="128"/>
    </font>
    <font>
      <b/>
      <sz val="18"/>
      <color theme="1"/>
      <name val="ＭＳ ゴシック"/>
      <family val="3"/>
      <charset val="128"/>
    </font>
    <font>
      <b/>
      <sz val="14"/>
      <color rgb="FFFF0000"/>
      <name val="ＭＳ ゴシック"/>
      <family val="3"/>
      <charset val="128"/>
    </font>
    <font>
      <b/>
      <sz val="14"/>
      <name val="ＭＳ ゴシック"/>
      <family val="3"/>
      <charset val="128"/>
    </font>
    <font>
      <b/>
      <sz val="12"/>
      <name val="ＭＳ ゴシック"/>
      <family val="3"/>
      <charset val="128"/>
    </font>
    <font>
      <b/>
      <sz val="14"/>
      <color theme="1"/>
      <name val="ＭＳ ゴシック"/>
      <family val="3"/>
      <charset val="128"/>
    </font>
    <font>
      <sz val="8"/>
      <color rgb="FF000000"/>
      <name val="ＭＳ ゴシック"/>
      <family val="3"/>
      <charset val="128"/>
    </font>
    <font>
      <sz val="6"/>
      <name val="游ゴシック"/>
      <family val="3"/>
      <charset val="128"/>
      <scheme val="minor"/>
    </font>
    <font>
      <sz val="12"/>
      <color rgb="FFFF0000"/>
      <name val="ＭＳ ゴシック"/>
      <family val="3"/>
      <charset val="128"/>
    </font>
    <font>
      <sz val="11"/>
      <color rgb="FFFF0000"/>
      <name val="游ゴシック"/>
      <family val="3"/>
      <charset val="128"/>
      <scheme val="minor"/>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0070C0"/>
        <bgColor indexed="64"/>
      </patternFill>
    </fill>
    <fill>
      <patternFill patternType="solid">
        <fgColor rgb="FFC00000"/>
        <bgColor indexed="64"/>
      </patternFill>
    </fill>
  </fills>
  <borders count="4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1">
    <xf numFmtId="0" fontId="0" fillId="0" borderId="0">
      <alignment vertical="center"/>
    </xf>
  </cellStyleXfs>
  <cellXfs count="179">
    <xf numFmtId="0" fontId="0" fillId="0" borderId="0" xfId="0">
      <alignment vertical="center"/>
    </xf>
    <xf numFmtId="0" fontId="0" fillId="0" borderId="1" xfId="0" applyBorder="1">
      <alignment vertical="center"/>
    </xf>
    <xf numFmtId="49" fontId="9" fillId="0" borderId="2" xfId="0" applyNumberFormat="1" applyFont="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right" vertical="center"/>
    </xf>
    <xf numFmtId="0" fontId="11" fillId="0" borderId="0" xfId="0" applyFont="1" applyAlignment="1">
      <alignment horizontal="left" vertical="center"/>
    </xf>
    <xf numFmtId="0" fontId="10" fillId="0" borderId="0" xfId="0" applyFont="1" applyAlignment="1">
      <alignment horizontal="left" vertical="center"/>
    </xf>
    <xf numFmtId="0" fontId="10" fillId="2" borderId="4" xfId="0" applyFont="1" applyFill="1" applyBorder="1" applyAlignment="1">
      <alignment horizontal="left" vertical="top"/>
    </xf>
    <xf numFmtId="0" fontId="6" fillId="2" borderId="4" xfId="0" applyFont="1" applyFill="1" applyBorder="1" applyAlignment="1">
      <alignment horizontal="left" vertical="top"/>
    </xf>
    <xf numFmtId="49" fontId="8" fillId="0" borderId="7" xfId="0" applyNumberFormat="1" applyFont="1" applyBorder="1" applyAlignment="1">
      <alignment horizontal="center" vertical="center"/>
    </xf>
    <xf numFmtId="49" fontId="8" fillId="0" borderId="7" xfId="0" applyNumberFormat="1" applyFont="1" applyBorder="1" applyAlignment="1" applyProtection="1">
      <alignment horizontal="center" vertical="center"/>
      <protection locked="0"/>
    </xf>
    <xf numFmtId="0" fontId="0" fillId="3" borderId="4" xfId="0" applyFill="1" applyBorder="1" applyAlignment="1"/>
    <xf numFmtId="0" fontId="0" fillId="0" borderId="0" xfId="0" applyAlignment="1"/>
    <xf numFmtId="0" fontId="8" fillId="0" borderId="0" xfId="0" applyFont="1" applyAlignment="1">
      <alignment horizontal="left" vertical="center" wrapText="1"/>
    </xf>
    <xf numFmtId="0" fontId="7" fillId="4" borderId="0" xfId="0" applyFont="1" applyFill="1" applyAlignment="1">
      <alignment vertical="center" wrapText="1"/>
    </xf>
    <xf numFmtId="0" fontId="7" fillId="5" borderId="0" xfId="0" applyFont="1"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0" fillId="0" borderId="11" xfId="0" applyFont="1" applyBorder="1" applyAlignment="1">
      <alignment horizontal="left" vertical="center"/>
    </xf>
    <xf numFmtId="49" fontId="10" fillId="0" borderId="12" xfId="0" applyNumberFormat="1" applyFont="1" applyBorder="1" applyAlignment="1">
      <alignment horizontal="center" vertical="center"/>
    </xf>
    <xf numFmtId="0" fontId="13" fillId="0" borderId="2" xfId="0" applyFont="1" applyBorder="1" applyAlignment="1">
      <alignment horizontal="center" vertical="center"/>
    </xf>
    <xf numFmtId="0" fontId="8" fillId="3" borderId="4" xfId="0" applyFont="1" applyFill="1" applyBorder="1" applyAlignment="1">
      <alignment horizontal="center" vertical="center" wrapText="1"/>
    </xf>
    <xf numFmtId="0" fontId="14" fillId="0" borderId="0" xfId="0" applyFo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49" fontId="9" fillId="0" borderId="2" xfId="0" applyNumberFormat="1" applyFont="1" applyBorder="1" applyAlignment="1" applyProtection="1">
      <alignment horizontal="center" vertical="center"/>
      <protection locked="0"/>
    </xf>
    <xf numFmtId="0" fontId="9" fillId="3" borderId="3" xfId="0" applyFont="1" applyFill="1" applyBorder="1" applyAlignment="1">
      <alignment horizontal="center" vertical="center"/>
    </xf>
    <xf numFmtId="0" fontId="10" fillId="0" borderId="10" xfId="0" applyFont="1" applyBorder="1" applyAlignment="1">
      <alignment horizontal="left" vertical="top" wrapText="1"/>
    </xf>
    <xf numFmtId="0" fontId="10" fillId="0" borderId="3" xfId="0" applyFont="1" applyBorder="1" applyAlignment="1">
      <alignment vertical="top" wrapText="1"/>
    </xf>
    <xf numFmtId="0" fontId="12" fillId="0" borderId="3" xfId="0" applyFont="1" applyBorder="1" applyAlignment="1">
      <alignment vertical="top" wrapText="1"/>
    </xf>
    <xf numFmtId="0" fontId="12" fillId="0" borderId="3" xfId="0" applyFont="1" applyBorder="1" applyAlignment="1">
      <alignment vertical="top"/>
    </xf>
    <xf numFmtId="0" fontId="8" fillId="0" borderId="3" xfId="0" applyFont="1" applyBorder="1" applyAlignment="1">
      <alignment vertical="top" wrapText="1"/>
    </xf>
    <xf numFmtId="0" fontId="8" fillId="0" borderId="6" xfId="0" applyFont="1" applyBorder="1" applyAlignment="1">
      <alignment vertical="top" wrapText="1"/>
    </xf>
    <xf numFmtId="0" fontId="8" fillId="0" borderId="15" xfId="0" applyFont="1" applyBorder="1" applyAlignment="1">
      <alignment vertical="top" wrapText="1"/>
    </xf>
    <xf numFmtId="0" fontId="12" fillId="0" borderId="8" xfId="0" applyFont="1" applyBorder="1" applyAlignment="1">
      <alignment vertical="top"/>
    </xf>
    <xf numFmtId="0" fontId="20" fillId="0" borderId="20" xfId="0" applyFont="1" applyBorder="1" applyAlignment="1">
      <alignment vertical="top"/>
    </xf>
    <xf numFmtId="0" fontId="3" fillId="0" borderId="3" xfId="0" applyFont="1" applyBorder="1" applyAlignment="1">
      <alignment vertical="top" wrapText="1"/>
    </xf>
    <xf numFmtId="0" fontId="8" fillId="0" borderId="24" xfId="0" applyFont="1" applyBorder="1" applyAlignment="1">
      <alignment horizontal="left" vertical="center" wrapText="1"/>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8" fillId="0" borderId="22" xfId="0" applyFont="1" applyBorder="1" applyAlignment="1">
      <alignment horizontal="left" vertical="center" wrapText="1"/>
    </xf>
    <xf numFmtId="0" fontId="8" fillId="0" borderId="26" xfId="0" applyFont="1" applyBorder="1" applyAlignment="1">
      <alignment horizontal="left" vertical="center" wrapText="1"/>
    </xf>
    <xf numFmtId="56" fontId="0" fillId="0" borderId="0" xfId="0" applyNumberFormat="1" applyAlignment="1">
      <alignment vertical="center" wrapText="1"/>
    </xf>
    <xf numFmtId="0" fontId="19" fillId="0" borderId="0" xfId="0" applyFont="1" applyAlignment="1">
      <alignment horizontal="center" vertical="center"/>
    </xf>
    <xf numFmtId="0" fontId="18" fillId="0" borderId="0" xfId="0" applyFont="1" applyAlignment="1">
      <alignment horizontal="left" vertical="center"/>
    </xf>
    <xf numFmtId="0" fontId="8" fillId="0" borderId="4" xfId="0" applyFont="1" applyBorder="1" applyAlignment="1">
      <alignment horizontal="left" vertical="center" wrapText="1"/>
    </xf>
    <xf numFmtId="0" fontId="27" fillId="0" borderId="0" xfId="0" applyFont="1" applyAlignment="1">
      <alignment horizontal="right" vertical="center"/>
    </xf>
    <xf numFmtId="0" fontId="28" fillId="0" borderId="0" xfId="0" applyFont="1" applyAlignment="1">
      <alignment horizontal="left" vertical="center"/>
    </xf>
    <xf numFmtId="0" fontId="18" fillId="0" borderId="27" xfId="0" applyFont="1" applyBorder="1" applyAlignment="1">
      <alignment horizontal="left" vertical="center"/>
    </xf>
    <xf numFmtId="0" fontId="8" fillId="0" borderId="28" xfId="0" applyFont="1" applyBorder="1" applyAlignment="1">
      <alignment horizontal="left" vertical="center"/>
    </xf>
    <xf numFmtId="0" fontId="18" fillId="0" borderId="28" xfId="0" applyFont="1" applyBorder="1" applyAlignment="1">
      <alignment horizontal="left" vertical="center"/>
    </xf>
    <xf numFmtId="0" fontId="8" fillId="0" borderId="29" xfId="0" applyFont="1" applyBorder="1" applyAlignment="1">
      <alignment horizontal="left" vertical="center"/>
    </xf>
    <xf numFmtId="0" fontId="18" fillId="0" borderId="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3" xfId="0" applyFont="1" applyBorder="1" applyAlignment="1">
      <alignment horizontal="left" vertical="center" wrapText="1"/>
    </xf>
    <xf numFmtId="0" fontId="18" fillId="0" borderId="32" xfId="0" applyFont="1" applyBorder="1" applyAlignment="1">
      <alignment horizontal="left" vertical="center"/>
    </xf>
    <xf numFmtId="0" fontId="18" fillId="0" borderId="31" xfId="0" applyFont="1" applyBorder="1" applyAlignment="1">
      <alignment horizontal="left" vertical="center"/>
    </xf>
    <xf numFmtId="0" fontId="8" fillId="0" borderId="9" xfId="0" applyFont="1" applyBorder="1" applyAlignment="1">
      <alignment horizontal="left" vertical="center" wrapText="1"/>
    </xf>
    <xf numFmtId="0" fontId="19" fillId="2" borderId="34" xfId="0" applyFont="1" applyFill="1" applyBorder="1" applyAlignment="1" applyProtection="1">
      <alignment horizontal="center" vertical="center"/>
      <protection locked="0"/>
    </xf>
    <xf numFmtId="0" fontId="19" fillId="0" borderId="32" xfId="0" applyFont="1" applyBorder="1" applyAlignment="1">
      <alignment horizontal="center" vertical="center"/>
    </xf>
    <xf numFmtId="0" fontId="19" fillId="0" borderId="31" xfId="0" applyFont="1" applyBorder="1" applyAlignment="1">
      <alignment horizontal="center" vertical="center"/>
    </xf>
    <xf numFmtId="0" fontId="8"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9" fillId="0" borderId="0" xfId="0" applyFont="1" applyAlignment="1">
      <alignment horizontal="left" vertical="center" wrapText="1"/>
    </xf>
    <xf numFmtId="0" fontId="18" fillId="0" borderId="0" xfId="0" applyFont="1" applyAlignment="1" applyProtection="1">
      <alignment vertical="center" wrapText="1"/>
      <protection locked="0"/>
    </xf>
    <xf numFmtId="0" fontId="18" fillId="0" borderId="32" xfId="0" applyFont="1" applyBorder="1">
      <alignment vertical="center"/>
    </xf>
    <xf numFmtId="0" fontId="18" fillId="0" borderId="0" xfId="0" applyFont="1">
      <alignment vertical="center"/>
    </xf>
    <xf numFmtId="0" fontId="10" fillId="0" borderId="0" xfId="0" applyFont="1">
      <alignment vertical="center"/>
    </xf>
    <xf numFmtId="0" fontId="18" fillId="0" borderId="31" xfId="0" applyFont="1" applyBorder="1">
      <alignment vertical="center"/>
    </xf>
    <xf numFmtId="0" fontId="18" fillId="0" borderId="39" xfId="0" applyFont="1" applyBorder="1" applyAlignment="1">
      <alignment horizontal="left" vertical="center"/>
    </xf>
    <xf numFmtId="0" fontId="27" fillId="0" borderId="0" xfId="0" applyFont="1">
      <alignment vertical="center"/>
    </xf>
    <xf numFmtId="0" fontId="26" fillId="0" borderId="0" xfId="0" applyFont="1">
      <alignment vertical="center"/>
    </xf>
    <xf numFmtId="0" fontId="10" fillId="0" borderId="31" xfId="0" applyFont="1" applyBorder="1" applyAlignment="1">
      <alignment horizontal="left" vertical="center"/>
    </xf>
    <xf numFmtId="0" fontId="30" fillId="0" borderId="0" xfId="0" applyFont="1">
      <alignment vertical="center"/>
    </xf>
    <xf numFmtId="0" fontId="0" fillId="0" borderId="13" xfId="0" applyBorder="1" applyAlignment="1">
      <alignment vertical="center" wrapText="1"/>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5" xfId="0" applyBorder="1" applyAlignment="1">
      <alignment vertical="center" wrapText="1"/>
    </xf>
    <xf numFmtId="0" fontId="29" fillId="0" borderId="32" xfId="0" applyFont="1" applyBorder="1" applyAlignment="1">
      <alignment horizontal="left" vertical="center"/>
    </xf>
    <xf numFmtId="0" fontId="33" fillId="0" borderId="4" xfId="0" applyFont="1" applyBorder="1" applyAlignment="1" applyProtection="1">
      <alignment horizontal="left" vertical="center"/>
      <protection locked="0"/>
    </xf>
    <xf numFmtId="49" fontId="15" fillId="0" borderId="7" xfId="0" applyNumberFormat="1" applyFont="1" applyBorder="1" applyAlignment="1" applyProtection="1">
      <alignment horizontal="center" vertical="center"/>
      <protection locked="0"/>
    </xf>
    <xf numFmtId="0" fontId="27" fillId="0" borderId="0" xfId="0" applyFont="1" applyAlignment="1">
      <alignment horizontal="right" vertical="center"/>
    </xf>
    <xf numFmtId="0" fontId="26" fillId="0" borderId="0" xfId="0" applyFont="1" applyAlignment="1">
      <alignment horizontal="center" vertical="center" wrapText="1"/>
    </xf>
    <xf numFmtId="0" fontId="8" fillId="0" borderId="2" xfId="0" applyFont="1" applyBorder="1" applyAlignment="1">
      <alignment horizontal="center" vertical="center" wrapText="1"/>
    </xf>
    <xf numFmtId="0" fontId="19" fillId="2" borderId="30"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8" fillId="0" borderId="3"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19" fillId="0" borderId="31" xfId="0" applyFont="1" applyBorder="1" applyAlignment="1">
      <alignment horizontal="left" vertical="center" wrapText="1"/>
    </xf>
    <xf numFmtId="0" fontId="18" fillId="0" borderId="30" xfId="0" applyFont="1" applyBorder="1" applyAlignment="1" applyProtection="1">
      <alignment horizontal="left" vertical="center" wrapText="1"/>
      <protection locked="0"/>
    </xf>
    <xf numFmtId="0" fontId="18" fillId="0" borderId="5" xfId="0" applyFont="1" applyBorder="1" applyAlignment="1" applyProtection="1">
      <alignment horizontal="left" vertical="center"/>
      <protection locked="0"/>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8" fillId="0" borderId="28" xfId="0" applyFont="1" applyBorder="1" applyAlignment="1">
      <alignment horizontal="left" vertical="center"/>
    </xf>
    <xf numFmtId="0" fontId="30" fillId="0" borderId="8" xfId="0"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2" fillId="0" borderId="4" xfId="0" applyFont="1" applyBorder="1" applyAlignment="1">
      <alignment horizontal="left" vertical="top"/>
    </xf>
    <xf numFmtId="0" fontId="8" fillId="0" borderId="7" xfId="0" applyFont="1" applyBorder="1" applyAlignment="1">
      <alignment horizontal="center" vertical="center"/>
    </xf>
    <xf numFmtId="0" fontId="8" fillId="0" borderId="10"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0" xfId="0" applyFont="1" applyAlignment="1">
      <alignment horizontal="left" vertical="center" shrinkToFit="1"/>
    </xf>
    <xf numFmtId="0" fontId="9" fillId="3" borderId="4" xfId="0" applyFont="1" applyFill="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4" xfId="0" applyFont="1" applyBorder="1" applyAlignment="1">
      <alignment horizontal="center" vertical="center" textRotation="255" wrapText="1"/>
    </xf>
    <xf numFmtId="0" fontId="8" fillId="0" borderId="4" xfId="0" applyFont="1" applyBorder="1" applyAlignment="1">
      <alignment horizontal="center" vertical="center" textRotation="255"/>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0" borderId="7" xfId="0" applyFont="1" applyBorder="1" applyAlignment="1">
      <alignment horizontal="center"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10" fillId="2" borderId="10" xfId="0" applyFont="1" applyFill="1" applyBorder="1" applyAlignment="1">
      <alignment horizontal="left" vertical="top"/>
    </xf>
    <xf numFmtId="0" fontId="10" fillId="2" borderId="9" xfId="0" applyFont="1" applyFill="1" applyBorder="1" applyAlignment="1">
      <alignment horizontal="left" vertical="top"/>
    </xf>
    <xf numFmtId="0" fontId="18" fillId="0" borderId="13" xfId="0" applyFont="1" applyBorder="1" applyAlignment="1">
      <alignment horizontal="left" vertical="center"/>
    </xf>
    <xf numFmtId="0" fontId="8" fillId="0" borderId="3"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12" xfId="0"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17" fontId="8" fillId="0" borderId="12" xfId="0" applyNumberFormat="1"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7" xfId="0" applyFont="1" applyBorder="1" applyAlignment="1">
      <alignment horizontal="left" vertical="center"/>
    </xf>
    <xf numFmtId="0" fontId="8" fillId="0" borderId="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5" fillId="0" borderId="3" xfId="0" applyFont="1" applyBorder="1" applyAlignment="1" applyProtection="1">
      <alignment horizontal="right" vertical="center"/>
      <protection locked="0"/>
    </xf>
    <xf numFmtId="0" fontId="15" fillId="0" borderId="2" xfId="0" applyFont="1" applyBorder="1" applyAlignment="1" applyProtection="1">
      <alignment horizontal="right" vertical="center"/>
      <protection locked="0"/>
    </xf>
    <xf numFmtId="0" fontId="15" fillId="0" borderId="2"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3"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protection locked="0"/>
    </xf>
    <xf numFmtId="0" fontId="33" fillId="0" borderId="21" xfId="0" applyFont="1" applyBorder="1" applyAlignment="1" applyProtection="1">
      <alignment horizontal="left" vertical="center"/>
      <protection locked="0"/>
    </xf>
    <xf numFmtId="0" fontId="15" fillId="0" borderId="12" xfId="0" applyFont="1" applyBorder="1" applyAlignment="1" applyProtection="1">
      <alignment horizontal="center" vertical="center"/>
      <protection locked="0"/>
    </xf>
    <xf numFmtId="17" fontId="15" fillId="0" borderId="12" xfId="0" applyNumberFormat="1"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33" fillId="0" borderId="30" xfId="0" applyFont="1" applyBorder="1" applyAlignment="1" applyProtection="1">
      <alignment horizontal="left" vertical="center" wrapText="1"/>
      <protection locked="0"/>
    </xf>
    <xf numFmtId="0" fontId="33" fillId="0" borderId="5" xfId="0" applyFont="1" applyBorder="1" applyAlignment="1" applyProtection="1">
      <alignment horizontal="left" vertical="center"/>
      <protection locked="0"/>
    </xf>
    <xf numFmtId="0" fontId="33" fillId="0" borderId="3"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35" xfId="0" applyFont="1" applyBorder="1" applyAlignment="1" applyProtection="1">
      <alignment horizontal="left" vertical="center" wrapText="1"/>
      <protection locked="0"/>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10" fillId="0" borderId="0" xfId="0" applyFont="1" applyBorder="1" applyAlignment="1">
      <alignment horizontal="left" vertical="center"/>
    </xf>
    <xf numFmtId="0" fontId="18" fillId="0" borderId="0" xfId="0" applyFont="1" applyBorder="1">
      <alignment vertical="center"/>
    </xf>
    <xf numFmtId="0" fontId="18" fillId="0" borderId="0" xfId="0" applyFont="1" applyBorder="1" applyAlignment="1">
      <alignment horizontal="left" vertical="center"/>
    </xf>
    <xf numFmtId="0" fontId="19" fillId="0" borderId="0" xfId="0" applyFont="1" applyBorder="1" applyAlignment="1">
      <alignment horizontal="left" vertical="center" wrapText="1"/>
    </xf>
    <xf numFmtId="0" fontId="19" fillId="0" borderId="0" xfId="0" applyFont="1" applyBorder="1" applyAlignment="1">
      <alignment horizontal="center" vertical="center"/>
    </xf>
    <xf numFmtId="0" fontId="8" fillId="0" borderId="32" xfId="0" applyFont="1" applyBorder="1" applyAlignment="1">
      <alignment horizontal="left" vertical="center"/>
    </xf>
    <xf numFmtId="0" fontId="8" fillId="0" borderId="31" xfId="0" applyFont="1" applyBorder="1" applyAlignment="1">
      <alignment horizontal="left" vertical="center"/>
    </xf>
    <xf numFmtId="49" fontId="15" fillId="0" borderId="3"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0" fontId="34" fillId="0" borderId="3" xfId="0" applyFont="1" applyFill="1" applyBorder="1">
      <alignment vertical="center"/>
    </xf>
    <xf numFmtId="0" fontId="34" fillId="0" borderId="2" xfId="0" applyFont="1" applyFill="1" applyBorder="1">
      <alignment vertical="center"/>
    </xf>
  </cellXfs>
  <cellStyles count="1">
    <cellStyle name="標準" xfId="0" builtinId="0"/>
  </cellStyles>
  <dxfs count="2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R$2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R$38"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fmlaLink="$R$11"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R$1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R$30" lockText="1" noThreeD="1"/>
</file>

<file path=xl/ctrlProps/ctrlProp20.xml><?xml version="1.0" encoding="utf-8"?>
<formControlPr xmlns="http://schemas.microsoft.com/office/spreadsheetml/2009/9/main" objectType="CheckBox" checked="Checked" fmlaLink="$R$22" lockText="1" noThreeD="1"/>
</file>

<file path=xl/ctrlProps/ctrlProp21.xml><?xml version="1.0" encoding="utf-8"?>
<formControlPr xmlns="http://schemas.microsoft.com/office/spreadsheetml/2009/9/main" objectType="Radio" checked="Checked" firstButton="1" fmlaLink="$R$30"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R$34"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R$36"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firstButton="1" fmlaLink="$R$38"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firstButton="1" fmlaLink="$R$11"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R$15"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R$34"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R$36"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771525</xdr:colOff>
          <xdr:row>21</xdr:row>
          <xdr:rowOff>28575</xdr:rowOff>
        </xdr:from>
        <xdr:to>
          <xdr:col>1</xdr:col>
          <xdr:colOff>1028700</xdr:colOff>
          <xdr:row>21</xdr:row>
          <xdr:rowOff>333375</xdr:rowOff>
        </xdr:to>
        <xdr:sp macro="" textlink="">
          <xdr:nvSpPr>
            <xdr:cNvPr id="2519" name="承諾チェックボックス"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63500</xdr:colOff>
      <xdr:row>20</xdr:row>
      <xdr:rowOff>92073</xdr:rowOff>
    </xdr:from>
    <xdr:to>
      <xdr:col>10</xdr:col>
      <xdr:colOff>1533525</xdr:colOff>
      <xdr:row>21</xdr:row>
      <xdr:rowOff>0</xdr:rowOff>
    </xdr:to>
    <xdr:sp macro="" textlink="">
      <xdr:nvSpPr>
        <xdr:cNvPr id="3" name="重要事項">
          <a:extLst>
            <a:ext uri="{FF2B5EF4-FFF2-40B4-BE49-F238E27FC236}">
              <a16:creationId xmlns:a16="http://schemas.microsoft.com/office/drawing/2014/main" id="{00000000-0008-0000-0000-000003000000}"/>
            </a:ext>
          </a:extLst>
        </xdr:cNvPr>
        <xdr:cNvSpPr txBox="1"/>
      </xdr:nvSpPr>
      <xdr:spPr>
        <a:xfrm>
          <a:off x="63500" y="1492248"/>
          <a:ext cx="8147050" cy="383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重要</a:t>
          </a:r>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登録情報の提出をもって、下記の事項に承諾したと見なしますので、よくご確認の上、チェックしてください。</a:t>
          </a:r>
        </a:p>
        <a:p>
          <a:pPr>
            <a:lnSpc>
              <a:spcPts val="1000"/>
            </a:lnSpc>
          </a:pPr>
          <a:endParaRPr kumimoji="1" lang="ja-JP" altLang="en-US"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b="1">
              <a:latin typeface="ＭＳ ゴシック" panose="020B0609070205080204" pitchFamily="49" charset="-128"/>
              <a:ea typeface="ＭＳ ゴシック" panose="020B0609070205080204" pitchFamily="49" charset="-128"/>
            </a:rPr>
            <a:t>１　この登録票に記載された情報は、青森県総合社会教育センター（以下「センター」という。）学習情報提供事業における団体・サークル情報として登録されます。</a:t>
          </a:r>
          <a:endParaRPr kumimoji="1" lang="en-US" altLang="ja-JP" sz="1000" b="1">
            <a:latin typeface="ＭＳ ゴシック" panose="020B0609070205080204" pitchFamily="49" charset="-128"/>
            <a:ea typeface="ＭＳ ゴシック" panose="020B0609070205080204" pitchFamily="49" charset="-128"/>
          </a:endParaRPr>
        </a:p>
        <a:p>
          <a:pPr>
            <a:lnSpc>
              <a:spcPts val="1000"/>
            </a:lnSpc>
          </a:pPr>
          <a:endParaRPr kumimoji="1" lang="en-US" altLang="ja-JP" sz="1000" b="1">
            <a:latin typeface="ＭＳ ゴシック" panose="020B0609070205080204" pitchFamily="49" charset="-128"/>
            <a:ea typeface="ＭＳ ゴシック" panose="020B0609070205080204" pitchFamily="49" charset="-128"/>
          </a:endParaRPr>
        </a:p>
        <a:p>
          <a:pPr>
            <a:lnSpc>
              <a:spcPts val="1000"/>
            </a:lnSpc>
          </a:pPr>
          <a:r>
            <a:rPr kumimoji="1" lang="ja-JP" altLang="en-US" sz="1000" b="1">
              <a:latin typeface="ＭＳ ゴシック" panose="020B0609070205080204" pitchFamily="49" charset="-128"/>
              <a:ea typeface="ＭＳ ゴシック" panose="020B0609070205080204" pitchFamily="49" charset="-128"/>
            </a:rPr>
            <a:t>２　登録対象は、教育、文化、スポーツ、ボランティア等の各分野において、青森県内で学習活動や研究を行っている団体・サークル等です。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３　次に該当する事項が記載された登録票は、受理できない場合があります。また、登録後、登録事項が次のいずれかに該当することが分かったときは、事前に登録者に通知することなく、その記載について修正または消去させていただくか、あるいは登録の削除をさせていただく場合があり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ア　県民の学習活動を支援する目的でない情報　　イ　政治、宗教、その他公共性・公益性を損なう恐れがある情報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ウ　営利性の強い情報　　　　　　　　　　　　　エ　公序良俗に反する情報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オ　虚偽若しくは不正確な情報　　　　　　　　　カ　その他センター所長が不適当と認める情報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４　「（１）団体情報」で「公開」とされている項目及び「（２）活動内容等」で記載された項目の全ては、青森県学習情報提供サイト「ありすネット」（</a:t>
          </a:r>
          <a:r>
            <a:rPr kumimoji="1" lang="en-US" altLang="ja-JP" sz="1000" b="1">
              <a:latin typeface="ＭＳ ゴシック" panose="020B0609070205080204" pitchFamily="49" charset="-128"/>
              <a:ea typeface="ＭＳ ゴシック" panose="020B0609070205080204" pitchFamily="49" charset="-128"/>
            </a:rPr>
            <a:t>https://www.alis.pref.aomori.lg.jp/doc</a:t>
          </a:r>
          <a:r>
            <a:rPr kumimoji="1" lang="ja-JP" altLang="en-US" sz="1000" b="1">
              <a:latin typeface="ＭＳ ゴシック" panose="020B0609070205080204" pitchFamily="49" charset="-128"/>
              <a:ea typeface="ＭＳ ゴシック" panose="020B0609070205080204" pitchFamily="49" charset="-128"/>
            </a:rPr>
            <a:t>）上で公開されます。なお、連絡先については、１つ以上公開をお願いします。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５　登録された情報は、生涯学習の推進を目的とする場合にのみ、口頭、文書、</a:t>
          </a:r>
          <a:r>
            <a:rPr kumimoji="1" lang="en-US" altLang="ja-JP" sz="1000" b="1">
              <a:latin typeface="ＭＳ ゴシック" panose="020B0609070205080204" pitchFamily="49" charset="-128"/>
              <a:ea typeface="ＭＳ ゴシック" panose="020B0609070205080204" pitchFamily="49" charset="-128"/>
            </a:rPr>
            <a:t>FAX</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E</a:t>
          </a:r>
          <a:r>
            <a:rPr kumimoji="1" lang="ja-JP" altLang="en-US" sz="1000" b="1">
              <a:latin typeface="ＭＳ ゴシック" panose="020B0609070205080204" pitchFamily="49" charset="-128"/>
              <a:ea typeface="ＭＳ ゴシック" panose="020B0609070205080204" pitchFamily="49" charset="-128"/>
            </a:rPr>
            <a:t>メールまたは印刷物の配布などの手段により、県の他機関や、各市町村教育委員会等の公共機関へ情報提供する場合があります。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６　登録団体についての情報提供を受けた方と当該登録団体との間でのやりとりは、当事者の責任において直接行うこととし、その交渉・契約によって損害等が生じた場合、センターでは一切の責任を負いません。</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７　登録内容を変更する場合や、登録を削除する場合は、センター事務局へご連絡ください。</a:t>
          </a:r>
          <a:endParaRPr kumimoji="1" lang="ja-JP" altLang="en-US" sz="9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266700</xdr:colOff>
      <xdr:row>20</xdr:row>
      <xdr:rowOff>1247776</xdr:rowOff>
    </xdr:from>
    <xdr:to>
      <xdr:col>10</xdr:col>
      <xdr:colOff>1333499</xdr:colOff>
      <xdr:row>20</xdr:row>
      <xdr:rowOff>1666876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6700" y="7038976"/>
          <a:ext cx="8562974" cy="419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28</xdr:row>
          <xdr:rowOff>38100</xdr:rowOff>
        </xdr:from>
        <xdr:to>
          <xdr:col>10</xdr:col>
          <xdr:colOff>666750</xdr:colOff>
          <xdr:row>28</xdr:row>
          <xdr:rowOff>276225</xdr:rowOff>
        </xdr:to>
        <xdr:sp macro="" textlink="">
          <xdr:nvSpPr>
            <xdr:cNvPr id="12298" name="代表者名公開ボタン"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28</xdr:row>
          <xdr:rowOff>38100</xdr:rowOff>
        </xdr:from>
        <xdr:to>
          <xdr:col>10</xdr:col>
          <xdr:colOff>1390650</xdr:colOff>
          <xdr:row>28</xdr:row>
          <xdr:rowOff>285750</xdr:rowOff>
        </xdr:to>
        <xdr:sp macro="" textlink="">
          <xdr:nvSpPr>
            <xdr:cNvPr id="12299" name="代表者名非公開ボタン"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123825</xdr:rowOff>
        </xdr:from>
        <xdr:to>
          <xdr:col>11</xdr:col>
          <xdr:colOff>47625</xdr:colOff>
          <xdr:row>29</xdr:row>
          <xdr:rowOff>57150</xdr:rowOff>
        </xdr:to>
        <xdr:sp macro="" textlink="">
          <xdr:nvSpPr>
            <xdr:cNvPr id="12300" name="代表者名公開／非公開グループ"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代表者名公開／非公開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xdr:row>
          <xdr:rowOff>180975</xdr:rowOff>
        </xdr:from>
        <xdr:to>
          <xdr:col>10</xdr:col>
          <xdr:colOff>581025</xdr:colOff>
          <xdr:row>31</xdr:row>
          <xdr:rowOff>419100</xdr:rowOff>
        </xdr:to>
        <xdr:sp macro="" textlink="">
          <xdr:nvSpPr>
            <xdr:cNvPr id="12301" name="TEL公開ボタン"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xdr:row>
          <xdr:rowOff>161925</xdr:rowOff>
        </xdr:from>
        <xdr:to>
          <xdr:col>10</xdr:col>
          <xdr:colOff>1381125</xdr:colOff>
          <xdr:row>31</xdr:row>
          <xdr:rowOff>438150</xdr:rowOff>
        </xdr:to>
        <xdr:sp macro="" textlink="">
          <xdr:nvSpPr>
            <xdr:cNvPr id="12302" name="TEL非公開ボタン"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1057275</xdr:colOff>
          <xdr:row>31</xdr:row>
          <xdr:rowOff>76200</xdr:rowOff>
        </xdr:from>
        <xdr:to>
          <xdr:col>10</xdr:col>
          <xdr:colOff>1552575</xdr:colOff>
          <xdr:row>31</xdr:row>
          <xdr:rowOff>466725</xdr:rowOff>
        </xdr:to>
        <xdr:sp macro="" textlink="">
          <xdr:nvSpPr>
            <xdr:cNvPr id="12305" name="TEL公開／非公開グループ"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TEL公開／非公開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200025</xdr:rowOff>
        </xdr:from>
        <xdr:to>
          <xdr:col>10</xdr:col>
          <xdr:colOff>695325</xdr:colOff>
          <xdr:row>32</xdr:row>
          <xdr:rowOff>438150</xdr:rowOff>
        </xdr:to>
        <xdr:sp macro="" textlink="">
          <xdr:nvSpPr>
            <xdr:cNvPr id="12310" name="FAX公開ボタン"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xdr:row>
          <xdr:rowOff>190500</xdr:rowOff>
        </xdr:from>
        <xdr:to>
          <xdr:col>10</xdr:col>
          <xdr:colOff>1257300</xdr:colOff>
          <xdr:row>32</xdr:row>
          <xdr:rowOff>428625</xdr:rowOff>
        </xdr:to>
        <xdr:sp macro="" textlink="">
          <xdr:nvSpPr>
            <xdr:cNvPr id="12311" name="FAX非公開ボタン"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1066800</xdr:colOff>
          <xdr:row>32</xdr:row>
          <xdr:rowOff>142875</xdr:rowOff>
        </xdr:from>
        <xdr:to>
          <xdr:col>10</xdr:col>
          <xdr:colOff>1571625</xdr:colOff>
          <xdr:row>33</xdr:row>
          <xdr:rowOff>57150</xdr:rowOff>
        </xdr:to>
        <xdr:sp macro="" textlink="">
          <xdr:nvSpPr>
            <xdr:cNvPr id="12312" name="FAX公開／非公開グループ"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FAX公開／非公開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33</xdr:row>
          <xdr:rowOff>190500</xdr:rowOff>
        </xdr:from>
        <xdr:to>
          <xdr:col>10</xdr:col>
          <xdr:colOff>657225</xdr:colOff>
          <xdr:row>33</xdr:row>
          <xdr:rowOff>428625</xdr:rowOff>
        </xdr:to>
        <xdr:sp macro="" textlink="">
          <xdr:nvSpPr>
            <xdr:cNvPr id="12313" name="Email公開ボタン"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33</xdr:row>
          <xdr:rowOff>200025</xdr:rowOff>
        </xdr:from>
        <xdr:to>
          <xdr:col>10</xdr:col>
          <xdr:colOff>1219200</xdr:colOff>
          <xdr:row>33</xdr:row>
          <xdr:rowOff>438150</xdr:rowOff>
        </xdr:to>
        <xdr:sp macro="" textlink="">
          <xdr:nvSpPr>
            <xdr:cNvPr id="12314" name="Email非公開ボタン"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1085850</xdr:colOff>
          <xdr:row>33</xdr:row>
          <xdr:rowOff>95250</xdr:rowOff>
        </xdr:from>
        <xdr:to>
          <xdr:col>10</xdr:col>
          <xdr:colOff>1476375</xdr:colOff>
          <xdr:row>34</xdr:row>
          <xdr:rowOff>28575</xdr:rowOff>
        </xdr:to>
        <xdr:sp macro="" textlink="">
          <xdr:nvSpPr>
            <xdr:cNvPr id="12315" name="Email公開／非公開グループ"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Email公開／非公開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28575</xdr:rowOff>
        </xdr:from>
        <xdr:to>
          <xdr:col>0</xdr:col>
          <xdr:colOff>1590675</xdr:colOff>
          <xdr:row>15</xdr:row>
          <xdr:rowOff>28575</xdr:rowOff>
        </xdr:to>
        <xdr:sp macro="" textlink="">
          <xdr:nvSpPr>
            <xdr:cNvPr id="12316" name="情報発信グループ"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情報発信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95250</xdr:rowOff>
        </xdr:from>
        <xdr:to>
          <xdr:col>0</xdr:col>
          <xdr:colOff>1343025</xdr:colOff>
          <xdr:row>10</xdr:row>
          <xdr:rowOff>361950</xdr:rowOff>
        </xdr:to>
        <xdr:sp macro="" textlink="">
          <xdr:nvSpPr>
            <xdr:cNvPr id="12317" name="登録継続はい"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0</xdr:rowOff>
        </xdr:from>
        <xdr:to>
          <xdr:col>2</xdr:col>
          <xdr:colOff>400050</xdr:colOff>
          <xdr:row>20</xdr:row>
          <xdr:rowOff>342900</xdr:rowOff>
        </xdr:to>
        <xdr:sp macro="" textlink="">
          <xdr:nvSpPr>
            <xdr:cNvPr id="12318" name="登録継続グループ"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登録継続グループ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133350</xdr:rowOff>
        </xdr:from>
        <xdr:to>
          <xdr:col>0</xdr:col>
          <xdr:colOff>1295400</xdr:colOff>
          <xdr:row>14</xdr:row>
          <xdr:rowOff>390525</xdr:rowOff>
        </xdr:to>
        <xdr:sp macro="" textlink="">
          <xdr:nvSpPr>
            <xdr:cNvPr id="12319" name="情報発信はい"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276225</xdr:rowOff>
        </xdr:from>
        <xdr:to>
          <xdr:col>1</xdr:col>
          <xdr:colOff>523875</xdr:colOff>
          <xdr:row>10</xdr:row>
          <xdr:rowOff>504825</xdr:rowOff>
        </xdr:to>
        <xdr:sp macro="" textlink="">
          <xdr:nvSpPr>
            <xdr:cNvPr id="12320" name="登録継続いいえ"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継続しない（名簿から削除）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352425</xdr:rowOff>
        </xdr:from>
        <xdr:to>
          <xdr:col>0</xdr:col>
          <xdr:colOff>885825</xdr:colOff>
          <xdr:row>14</xdr:row>
          <xdr:rowOff>581025</xdr:rowOff>
        </xdr:to>
        <xdr:sp macro="" textlink="">
          <xdr:nvSpPr>
            <xdr:cNvPr id="12321" name="情報発信いいえ"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xdr:twoCellAnchor>
    <xdr:from>
      <xdr:col>1</xdr:col>
      <xdr:colOff>612322</xdr:colOff>
      <xdr:row>20</xdr:row>
      <xdr:rowOff>3810000</xdr:rowOff>
    </xdr:from>
    <xdr:to>
      <xdr:col>1</xdr:col>
      <xdr:colOff>1088572</xdr:colOff>
      <xdr:row>22</xdr:row>
      <xdr:rowOff>57830</xdr:rowOff>
    </xdr:to>
    <xdr:sp macro="" textlink="">
      <xdr:nvSpPr>
        <xdr:cNvPr id="4" name="楕円 3">
          <a:extLst>
            <a:ext uri="{FF2B5EF4-FFF2-40B4-BE49-F238E27FC236}">
              <a16:creationId xmlns:a16="http://schemas.microsoft.com/office/drawing/2014/main" id="{E9B15DFB-CA9B-4E2E-BF28-376292F5AD42}"/>
            </a:ext>
          </a:extLst>
        </xdr:cNvPr>
        <xdr:cNvSpPr/>
      </xdr:nvSpPr>
      <xdr:spPr>
        <a:xfrm>
          <a:off x="2354036" y="9661071"/>
          <a:ext cx="476250" cy="547688"/>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771525</xdr:colOff>
          <xdr:row>21</xdr:row>
          <xdr:rowOff>28575</xdr:rowOff>
        </xdr:from>
        <xdr:to>
          <xdr:col>1</xdr:col>
          <xdr:colOff>1028700</xdr:colOff>
          <xdr:row>21</xdr:row>
          <xdr:rowOff>333375</xdr:rowOff>
        </xdr:to>
        <xdr:sp macro="" textlink="">
          <xdr:nvSpPr>
            <xdr:cNvPr id="16385" name="承諾チェックボックス" hidden="1">
              <a:extLst>
                <a:ext uri="{63B3BB69-23CF-44E3-9099-C40C66FF867C}">
                  <a14:compatExt spid="_x0000_s16385"/>
                </a:ext>
                <a:ext uri="{FF2B5EF4-FFF2-40B4-BE49-F238E27FC236}">
                  <a16:creationId xmlns:a16="http://schemas.microsoft.com/office/drawing/2014/main" id="{C99852E5-F7CB-4450-8CB0-AB99A0B65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63500</xdr:colOff>
      <xdr:row>20</xdr:row>
      <xdr:rowOff>92073</xdr:rowOff>
    </xdr:from>
    <xdr:to>
      <xdr:col>10</xdr:col>
      <xdr:colOff>1533525</xdr:colOff>
      <xdr:row>21</xdr:row>
      <xdr:rowOff>0</xdr:rowOff>
    </xdr:to>
    <xdr:sp macro="" textlink="">
      <xdr:nvSpPr>
        <xdr:cNvPr id="2" name="重要事項">
          <a:extLst>
            <a:ext uri="{FF2B5EF4-FFF2-40B4-BE49-F238E27FC236}">
              <a16:creationId xmlns:a16="http://schemas.microsoft.com/office/drawing/2014/main" id="{E15135E9-F6C0-4345-A843-9F53C464A6EE}"/>
            </a:ext>
          </a:extLst>
        </xdr:cNvPr>
        <xdr:cNvSpPr txBox="1"/>
      </xdr:nvSpPr>
      <xdr:spPr>
        <a:xfrm>
          <a:off x="63500" y="6473823"/>
          <a:ext cx="8966200" cy="32226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重要</a:t>
          </a:r>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登録情報の提出をもって、下記の事項に承諾したと見なしますので、よくご確認の上、チェックしてください。</a:t>
          </a:r>
        </a:p>
        <a:p>
          <a:pPr>
            <a:lnSpc>
              <a:spcPts val="1000"/>
            </a:lnSpc>
          </a:pPr>
          <a:endParaRPr kumimoji="1" lang="ja-JP" altLang="en-US"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b="1">
              <a:latin typeface="ＭＳ ゴシック" panose="020B0609070205080204" pitchFamily="49" charset="-128"/>
              <a:ea typeface="ＭＳ ゴシック" panose="020B0609070205080204" pitchFamily="49" charset="-128"/>
            </a:rPr>
            <a:t>１　この登録票に記載された情報は、青森県総合社会教育センター（以下「センター」という。）学習情報提供事業における団体・サークル情報として登録されます。</a:t>
          </a:r>
          <a:endParaRPr kumimoji="1" lang="en-US" altLang="ja-JP" sz="1000" b="1">
            <a:latin typeface="ＭＳ ゴシック" panose="020B0609070205080204" pitchFamily="49" charset="-128"/>
            <a:ea typeface="ＭＳ ゴシック" panose="020B0609070205080204" pitchFamily="49" charset="-128"/>
          </a:endParaRPr>
        </a:p>
        <a:p>
          <a:pPr>
            <a:lnSpc>
              <a:spcPts val="1000"/>
            </a:lnSpc>
          </a:pPr>
          <a:endParaRPr kumimoji="1" lang="en-US" altLang="ja-JP" sz="1000" b="1">
            <a:latin typeface="ＭＳ ゴシック" panose="020B0609070205080204" pitchFamily="49" charset="-128"/>
            <a:ea typeface="ＭＳ ゴシック" panose="020B0609070205080204" pitchFamily="49" charset="-128"/>
          </a:endParaRPr>
        </a:p>
        <a:p>
          <a:pPr>
            <a:lnSpc>
              <a:spcPts val="1000"/>
            </a:lnSpc>
          </a:pPr>
          <a:r>
            <a:rPr kumimoji="1" lang="ja-JP" altLang="en-US" sz="1000" b="1">
              <a:latin typeface="ＭＳ ゴシック" panose="020B0609070205080204" pitchFamily="49" charset="-128"/>
              <a:ea typeface="ＭＳ ゴシック" panose="020B0609070205080204" pitchFamily="49" charset="-128"/>
            </a:rPr>
            <a:t>２　登録対象は、教育、文化、スポーツ、ボランティア等の各分野において、青森県内で学習活動や研究を行っている団体・サークル等です。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３　次に該当する事項が記載された登録票は、受理できない場合があります。また、登録後、登録事項が次のいずれかに該当することが分かったときは、事前に登録者に通知することなく、その記載について修正または消去させていただくか、あるいは登録の削除をさせていただく場合があり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ア　県民の学習活動を支援する目的でない情報　　イ　政治、宗教、その他公共性・公益性を損なう恐れがある情報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ウ　営利性の強い情報　　　　　　　　　　　　　エ　公序良俗に反する情報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オ　虚偽若しくは不正確な情報　　　　　　　　　カ　その他センター所長が不適当と認める情報</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４　「（１）団体情報」で「公開」とされている項目及び「（２）活動内容等」で記載された項目の全ては、青森県学習情報提供サイト「ありすネット」（</a:t>
          </a:r>
          <a:r>
            <a:rPr kumimoji="1" lang="en-US" altLang="ja-JP" sz="1000" b="1">
              <a:latin typeface="ＭＳ ゴシック" panose="020B0609070205080204" pitchFamily="49" charset="-128"/>
              <a:ea typeface="ＭＳ ゴシック" panose="020B0609070205080204" pitchFamily="49" charset="-128"/>
            </a:rPr>
            <a:t>https://www.alis.pref.aomori.lg.jp/doc</a:t>
          </a:r>
          <a:r>
            <a:rPr kumimoji="1" lang="ja-JP" altLang="en-US" sz="1000" b="1">
              <a:latin typeface="ＭＳ ゴシック" panose="020B0609070205080204" pitchFamily="49" charset="-128"/>
              <a:ea typeface="ＭＳ ゴシック" panose="020B0609070205080204" pitchFamily="49" charset="-128"/>
            </a:rPr>
            <a:t>）上で公開されます。なお、連絡先については、１つ以上公開をお願いします。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５　登録された情報は、生涯学習の推進を目的とする場合にのみ、口頭、文書、</a:t>
          </a:r>
          <a:r>
            <a:rPr kumimoji="1" lang="en-US" altLang="ja-JP" sz="1000" b="1">
              <a:latin typeface="ＭＳ ゴシック" panose="020B0609070205080204" pitchFamily="49" charset="-128"/>
              <a:ea typeface="ＭＳ ゴシック" panose="020B0609070205080204" pitchFamily="49" charset="-128"/>
            </a:rPr>
            <a:t>FAX</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E</a:t>
          </a:r>
          <a:r>
            <a:rPr kumimoji="1" lang="ja-JP" altLang="en-US" sz="1000" b="1">
              <a:latin typeface="ＭＳ ゴシック" panose="020B0609070205080204" pitchFamily="49" charset="-128"/>
              <a:ea typeface="ＭＳ ゴシック" panose="020B0609070205080204" pitchFamily="49" charset="-128"/>
            </a:rPr>
            <a:t>メールまたは印刷物の配布などの手段により、県の他機関や、各市町村教育委員会等の公共機関へ情報提供する場合があります。</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６　登録団体についての情報提供を受けた方と当該登録団体との間でのやりとりは、当事者の責任において直接行うこととし、その交渉・契約によって損害等が生じた場合、センターでは一切の責任を負いません。</a:t>
          </a:r>
        </a:p>
        <a:p>
          <a:pPr>
            <a:lnSpc>
              <a:spcPts val="1000"/>
            </a:lnSpc>
          </a:pPr>
          <a:r>
            <a:rPr kumimoji="1" lang="ja-JP" altLang="en-US" sz="1000" b="1">
              <a:latin typeface="ＭＳ ゴシック" panose="020B0609070205080204" pitchFamily="49" charset="-128"/>
              <a:ea typeface="ＭＳ ゴシック" panose="020B0609070205080204" pitchFamily="49" charset="-128"/>
            </a:rPr>
            <a:t> </a:t>
          </a:r>
        </a:p>
        <a:p>
          <a:pPr>
            <a:lnSpc>
              <a:spcPts val="1000"/>
            </a:lnSpc>
          </a:pPr>
          <a:r>
            <a:rPr kumimoji="1" lang="ja-JP" altLang="en-US" sz="1000" b="1">
              <a:latin typeface="ＭＳ ゴシック" panose="020B0609070205080204" pitchFamily="49" charset="-128"/>
              <a:ea typeface="ＭＳ ゴシック" panose="020B0609070205080204" pitchFamily="49" charset="-128"/>
            </a:rPr>
            <a:t>７　登録内容を変更する場合や、登録を削除する場合は、センター事務局へご連絡ください。</a:t>
          </a:r>
          <a:endParaRPr kumimoji="1" lang="ja-JP" altLang="en-US" sz="9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266700</xdr:colOff>
      <xdr:row>20</xdr:row>
      <xdr:rowOff>1247776</xdr:rowOff>
    </xdr:from>
    <xdr:to>
      <xdr:col>10</xdr:col>
      <xdr:colOff>1333499</xdr:colOff>
      <xdr:row>20</xdr:row>
      <xdr:rowOff>1666876</xdr:rowOff>
    </xdr:to>
    <xdr:sp macro="" textlink="">
      <xdr:nvSpPr>
        <xdr:cNvPr id="3" name="正方形/長方形 2">
          <a:extLst>
            <a:ext uri="{FF2B5EF4-FFF2-40B4-BE49-F238E27FC236}">
              <a16:creationId xmlns:a16="http://schemas.microsoft.com/office/drawing/2014/main" id="{E4F6A86B-DBFB-4C21-AB1D-B4266A61F706}"/>
            </a:ext>
          </a:extLst>
        </xdr:cNvPr>
        <xdr:cNvSpPr/>
      </xdr:nvSpPr>
      <xdr:spPr>
        <a:xfrm>
          <a:off x="266700" y="7629526"/>
          <a:ext cx="8562974" cy="419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28</xdr:row>
          <xdr:rowOff>38100</xdr:rowOff>
        </xdr:from>
        <xdr:to>
          <xdr:col>10</xdr:col>
          <xdr:colOff>666750</xdr:colOff>
          <xdr:row>28</xdr:row>
          <xdr:rowOff>276225</xdr:rowOff>
        </xdr:to>
        <xdr:sp macro="" textlink="">
          <xdr:nvSpPr>
            <xdr:cNvPr id="16386" name="代表者名公開ボタン" hidden="1">
              <a:extLst>
                <a:ext uri="{63B3BB69-23CF-44E3-9099-C40C66FF867C}">
                  <a14:compatExt spid="_x0000_s16386"/>
                </a:ext>
                <a:ext uri="{FF2B5EF4-FFF2-40B4-BE49-F238E27FC236}">
                  <a16:creationId xmlns:a16="http://schemas.microsoft.com/office/drawing/2014/main" id="{3925C9B4-0D16-4B08-901D-5D6A7A8F0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28</xdr:row>
          <xdr:rowOff>38100</xdr:rowOff>
        </xdr:from>
        <xdr:to>
          <xdr:col>10</xdr:col>
          <xdr:colOff>1390650</xdr:colOff>
          <xdr:row>28</xdr:row>
          <xdr:rowOff>285750</xdr:rowOff>
        </xdr:to>
        <xdr:sp macro="" textlink="">
          <xdr:nvSpPr>
            <xdr:cNvPr id="16387" name="代表者名非公開ボタン" hidden="1">
              <a:extLst>
                <a:ext uri="{63B3BB69-23CF-44E3-9099-C40C66FF867C}">
                  <a14:compatExt spid="_x0000_s16387"/>
                </a:ext>
                <a:ext uri="{FF2B5EF4-FFF2-40B4-BE49-F238E27FC236}">
                  <a16:creationId xmlns:a16="http://schemas.microsoft.com/office/drawing/2014/main" id="{EB8298FD-F73D-4C86-96C9-6F543DAEA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123825</xdr:rowOff>
        </xdr:from>
        <xdr:to>
          <xdr:col>11</xdr:col>
          <xdr:colOff>47625</xdr:colOff>
          <xdr:row>29</xdr:row>
          <xdr:rowOff>57150</xdr:rowOff>
        </xdr:to>
        <xdr:sp macro="" textlink="">
          <xdr:nvSpPr>
            <xdr:cNvPr id="16388" name="代表者名公開／非公開グループ" hidden="1">
              <a:extLst>
                <a:ext uri="{63B3BB69-23CF-44E3-9099-C40C66FF867C}">
                  <a14:compatExt spid="_x0000_s16388"/>
                </a:ext>
                <a:ext uri="{FF2B5EF4-FFF2-40B4-BE49-F238E27FC236}">
                  <a16:creationId xmlns:a16="http://schemas.microsoft.com/office/drawing/2014/main" id="{B64FD7F9-F8EB-498F-8007-50D25508355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代表者名公開／非公開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xdr:row>
          <xdr:rowOff>180975</xdr:rowOff>
        </xdr:from>
        <xdr:to>
          <xdr:col>10</xdr:col>
          <xdr:colOff>581025</xdr:colOff>
          <xdr:row>31</xdr:row>
          <xdr:rowOff>419100</xdr:rowOff>
        </xdr:to>
        <xdr:sp macro="" textlink="">
          <xdr:nvSpPr>
            <xdr:cNvPr id="16389" name="TEL公開ボタン" hidden="1">
              <a:extLst>
                <a:ext uri="{63B3BB69-23CF-44E3-9099-C40C66FF867C}">
                  <a14:compatExt spid="_x0000_s16389"/>
                </a:ext>
                <a:ext uri="{FF2B5EF4-FFF2-40B4-BE49-F238E27FC236}">
                  <a16:creationId xmlns:a16="http://schemas.microsoft.com/office/drawing/2014/main" id="{D182CF86-CB0A-4FF5-BCBE-08132F942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xdr:row>
          <xdr:rowOff>161925</xdr:rowOff>
        </xdr:from>
        <xdr:to>
          <xdr:col>10</xdr:col>
          <xdr:colOff>1381125</xdr:colOff>
          <xdr:row>31</xdr:row>
          <xdr:rowOff>438150</xdr:rowOff>
        </xdr:to>
        <xdr:sp macro="" textlink="">
          <xdr:nvSpPr>
            <xdr:cNvPr id="16390" name="TEL非公開ボタン" hidden="1">
              <a:extLst>
                <a:ext uri="{63B3BB69-23CF-44E3-9099-C40C66FF867C}">
                  <a14:compatExt spid="_x0000_s16390"/>
                </a:ext>
                <a:ext uri="{FF2B5EF4-FFF2-40B4-BE49-F238E27FC236}">
                  <a16:creationId xmlns:a16="http://schemas.microsoft.com/office/drawing/2014/main" id="{60A7C849-DE68-40BC-BB98-C1132C8B1C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1057275</xdr:colOff>
          <xdr:row>31</xdr:row>
          <xdr:rowOff>76200</xdr:rowOff>
        </xdr:from>
        <xdr:to>
          <xdr:col>10</xdr:col>
          <xdr:colOff>1552575</xdr:colOff>
          <xdr:row>31</xdr:row>
          <xdr:rowOff>466725</xdr:rowOff>
        </xdr:to>
        <xdr:sp macro="" textlink="">
          <xdr:nvSpPr>
            <xdr:cNvPr id="16391" name="TEL公開／非公開グループ" hidden="1">
              <a:extLst>
                <a:ext uri="{63B3BB69-23CF-44E3-9099-C40C66FF867C}">
                  <a14:compatExt spid="_x0000_s16391"/>
                </a:ext>
                <a:ext uri="{FF2B5EF4-FFF2-40B4-BE49-F238E27FC236}">
                  <a16:creationId xmlns:a16="http://schemas.microsoft.com/office/drawing/2014/main" id="{F9DA2303-7DAC-4C0A-822A-FF8EF20088F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TEL公開／非公開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200025</xdr:rowOff>
        </xdr:from>
        <xdr:to>
          <xdr:col>10</xdr:col>
          <xdr:colOff>695325</xdr:colOff>
          <xdr:row>32</xdr:row>
          <xdr:rowOff>438150</xdr:rowOff>
        </xdr:to>
        <xdr:sp macro="" textlink="">
          <xdr:nvSpPr>
            <xdr:cNvPr id="16392" name="FAX公開ボタン" hidden="1">
              <a:extLst>
                <a:ext uri="{63B3BB69-23CF-44E3-9099-C40C66FF867C}">
                  <a14:compatExt spid="_x0000_s16392"/>
                </a:ext>
                <a:ext uri="{FF2B5EF4-FFF2-40B4-BE49-F238E27FC236}">
                  <a16:creationId xmlns:a16="http://schemas.microsoft.com/office/drawing/2014/main" id="{70310D99-C75B-4437-B999-C9CC8898A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xdr:row>
          <xdr:rowOff>190500</xdr:rowOff>
        </xdr:from>
        <xdr:to>
          <xdr:col>10</xdr:col>
          <xdr:colOff>1257300</xdr:colOff>
          <xdr:row>32</xdr:row>
          <xdr:rowOff>428625</xdr:rowOff>
        </xdr:to>
        <xdr:sp macro="" textlink="">
          <xdr:nvSpPr>
            <xdr:cNvPr id="16393" name="FAX非公開ボタン" hidden="1">
              <a:extLst>
                <a:ext uri="{63B3BB69-23CF-44E3-9099-C40C66FF867C}">
                  <a14:compatExt spid="_x0000_s16393"/>
                </a:ext>
                <a:ext uri="{FF2B5EF4-FFF2-40B4-BE49-F238E27FC236}">
                  <a16:creationId xmlns:a16="http://schemas.microsoft.com/office/drawing/2014/main" id="{C9FC97E9-910F-4DED-A33B-CB89301CE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1066800</xdr:colOff>
          <xdr:row>32</xdr:row>
          <xdr:rowOff>142875</xdr:rowOff>
        </xdr:from>
        <xdr:to>
          <xdr:col>10</xdr:col>
          <xdr:colOff>1571625</xdr:colOff>
          <xdr:row>33</xdr:row>
          <xdr:rowOff>57150</xdr:rowOff>
        </xdr:to>
        <xdr:sp macro="" textlink="">
          <xdr:nvSpPr>
            <xdr:cNvPr id="16394" name="FAX公開／非公開グループ" hidden="1">
              <a:extLst>
                <a:ext uri="{63B3BB69-23CF-44E3-9099-C40C66FF867C}">
                  <a14:compatExt spid="_x0000_s16394"/>
                </a:ext>
                <a:ext uri="{FF2B5EF4-FFF2-40B4-BE49-F238E27FC236}">
                  <a16:creationId xmlns:a16="http://schemas.microsoft.com/office/drawing/2014/main" id="{5F407A59-CD19-4E4E-BB62-2FD3FD48DF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FAX公開／非公開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33</xdr:row>
          <xdr:rowOff>190500</xdr:rowOff>
        </xdr:from>
        <xdr:to>
          <xdr:col>10</xdr:col>
          <xdr:colOff>657225</xdr:colOff>
          <xdr:row>33</xdr:row>
          <xdr:rowOff>428625</xdr:rowOff>
        </xdr:to>
        <xdr:sp macro="" textlink="">
          <xdr:nvSpPr>
            <xdr:cNvPr id="16395" name="Email公開ボタン" hidden="1">
              <a:extLst>
                <a:ext uri="{63B3BB69-23CF-44E3-9099-C40C66FF867C}">
                  <a14:compatExt spid="_x0000_s16395"/>
                </a:ext>
                <a:ext uri="{FF2B5EF4-FFF2-40B4-BE49-F238E27FC236}">
                  <a16:creationId xmlns:a16="http://schemas.microsoft.com/office/drawing/2014/main" id="{0E22AE9D-FDB7-4A68-9E9B-BC06409A62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33</xdr:row>
          <xdr:rowOff>200025</xdr:rowOff>
        </xdr:from>
        <xdr:to>
          <xdr:col>10</xdr:col>
          <xdr:colOff>1219200</xdr:colOff>
          <xdr:row>33</xdr:row>
          <xdr:rowOff>438150</xdr:rowOff>
        </xdr:to>
        <xdr:sp macro="" textlink="">
          <xdr:nvSpPr>
            <xdr:cNvPr id="16396" name="Email非公開ボタン" hidden="1">
              <a:extLst>
                <a:ext uri="{63B3BB69-23CF-44E3-9099-C40C66FF867C}">
                  <a14:compatExt spid="_x0000_s16396"/>
                </a:ext>
                <a:ext uri="{FF2B5EF4-FFF2-40B4-BE49-F238E27FC236}">
                  <a16:creationId xmlns:a16="http://schemas.microsoft.com/office/drawing/2014/main" id="{7393556B-6942-43BB-BC0E-2CB0CFB9AF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1085850</xdr:colOff>
          <xdr:row>33</xdr:row>
          <xdr:rowOff>95250</xdr:rowOff>
        </xdr:from>
        <xdr:to>
          <xdr:col>10</xdr:col>
          <xdr:colOff>1476375</xdr:colOff>
          <xdr:row>34</xdr:row>
          <xdr:rowOff>28575</xdr:rowOff>
        </xdr:to>
        <xdr:sp macro="" textlink="">
          <xdr:nvSpPr>
            <xdr:cNvPr id="16397" name="Email公開／非公開グループ" hidden="1">
              <a:extLst>
                <a:ext uri="{63B3BB69-23CF-44E3-9099-C40C66FF867C}">
                  <a14:compatExt spid="_x0000_s16397"/>
                </a:ext>
                <a:ext uri="{FF2B5EF4-FFF2-40B4-BE49-F238E27FC236}">
                  <a16:creationId xmlns:a16="http://schemas.microsoft.com/office/drawing/2014/main" id="{39F7A0C5-0AE1-4367-94EB-FB1E90E3A0E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Email公開／非公開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28575</xdr:rowOff>
        </xdr:from>
        <xdr:to>
          <xdr:col>0</xdr:col>
          <xdr:colOff>1590675</xdr:colOff>
          <xdr:row>15</xdr:row>
          <xdr:rowOff>28575</xdr:rowOff>
        </xdr:to>
        <xdr:sp macro="" textlink="">
          <xdr:nvSpPr>
            <xdr:cNvPr id="16398" name="情報発信グループ" hidden="1">
              <a:extLst>
                <a:ext uri="{63B3BB69-23CF-44E3-9099-C40C66FF867C}">
                  <a14:compatExt spid="_x0000_s16398"/>
                </a:ext>
                <a:ext uri="{FF2B5EF4-FFF2-40B4-BE49-F238E27FC236}">
                  <a16:creationId xmlns:a16="http://schemas.microsoft.com/office/drawing/2014/main" id="{F0225496-1235-4CEA-BE17-EBD412E031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情報発信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95250</xdr:rowOff>
        </xdr:from>
        <xdr:to>
          <xdr:col>0</xdr:col>
          <xdr:colOff>1343025</xdr:colOff>
          <xdr:row>10</xdr:row>
          <xdr:rowOff>361950</xdr:rowOff>
        </xdr:to>
        <xdr:sp macro="" textlink="">
          <xdr:nvSpPr>
            <xdr:cNvPr id="16399" name="登録継続はい" hidden="1">
              <a:extLst>
                <a:ext uri="{63B3BB69-23CF-44E3-9099-C40C66FF867C}">
                  <a14:compatExt spid="_x0000_s16399"/>
                </a:ext>
                <a:ext uri="{FF2B5EF4-FFF2-40B4-BE49-F238E27FC236}">
                  <a16:creationId xmlns:a16="http://schemas.microsoft.com/office/drawing/2014/main" id="{070CEA7B-CD3E-49DA-AF7D-4A85C6D11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0</xdr:rowOff>
        </xdr:from>
        <xdr:to>
          <xdr:col>2</xdr:col>
          <xdr:colOff>400050</xdr:colOff>
          <xdr:row>20</xdr:row>
          <xdr:rowOff>342900</xdr:rowOff>
        </xdr:to>
        <xdr:sp macro="" textlink="">
          <xdr:nvSpPr>
            <xdr:cNvPr id="16400" name="登録継続グループ" hidden="1">
              <a:extLst>
                <a:ext uri="{63B3BB69-23CF-44E3-9099-C40C66FF867C}">
                  <a14:compatExt spid="_x0000_s16400"/>
                </a:ext>
                <a:ext uri="{FF2B5EF4-FFF2-40B4-BE49-F238E27FC236}">
                  <a16:creationId xmlns:a16="http://schemas.microsoft.com/office/drawing/2014/main" id="{F3AB3005-81D7-469F-B13A-F426E67B39B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登録継続グループ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133350</xdr:rowOff>
        </xdr:from>
        <xdr:to>
          <xdr:col>0</xdr:col>
          <xdr:colOff>1295400</xdr:colOff>
          <xdr:row>14</xdr:row>
          <xdr:rowOff>390525</xdr:rowOff>
        </xdr:to>
        <xdr:sp macro="" textlink="">
          <xdr:nvSpPr>
            <xdr:cNvPr id="16401" name="情報発信はい" hidden="1">
              <a:extLst>
                <a:ext uri="{63B3BB69-23CF-44E3-9099-C40C66FF867C}">
                  <a14:compatExt spid="_x0000_s16401"/>
                </a:ext>
                <a:ext uri="{FF2B5EF4-FFF2-40B4-BE49-F238E27FC236}">
                  <a16:creationId xmlns:a16="http://schemas.microsoft.com/office/drawing/2014/main" id="{7E212A93-D70D-4B7B-AB9C-B4CC8B9F03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276225</xdr:rowOff>
        </xdr:from>
        <xdr:to>
          <xdr:col>1</xdr:col>
          <xdr:colOff>523875</xdr:colOff>
          <xdr:row>10</xdr:row>
          <xdr:rowOff>504825</xdr:rowOff>
        </xdr:to>
        <xdr:sp macro="" textlink="">
          <xdr:nvSpPr>
            <xdr:cNvPr id="16402" name="登録継続いいえ" hidden="1">
              <a:extLst>
                <a:ext uri="{63B3BB69-23CF-44E3-9099-C40C66FF867C}">
                  <a14:compatExt spid="_x0000_s16402"/>
                </a:ext>
                <a:ext uri="{FF2B5EF4-FFF2-40B4-BE49-F238E27FC236}">
                  <a16:creationId xmlns:a16="http://schemas.microsoft.com/office/drawing/2014/main" id="{4D1C4E3C-E062-48F8-A355-FEBEF3811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継続しない（名簿から削除）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352425</xdr:rowOff>
        </xdr:from>
        <xdr:to>
          <xdr:col>0</xdr:col>
          <xdr:colOff>885825</xdr:colOff>
          <xdr:row>14</xdr:row>
          <xdr:rowOff>581025</xdr:rowOff>
        </xdr:to>
        <xdr:sp macro="" textlink="">
          <xdr:nvSpPr>
            <xdr:cNvPr id="16403" name="情報発信いいえ" hidden="1">
              <a:extLst>
                <a:ext uri="{63B3BB69-23CF-44E3-9099-C40C66FF867C}">
                  <a14:compatExt spid="_x0000_s16403"/>
                </a:ext>
                <a:ext uri="{FF2B5EF4-FFF2-40B4-BE49-F238E27FC236}">
                  <a16:creationId xmlns:a16="http://schemas.microsoft.com/office/drawing/2014/main" id="{D5D43025-D75C-4099-ACD8-25A1FC9CC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xdr:twoCellAnchor>
    <xdr:from>
      <xdr:col>1</xdr:col>
      <xdr:colOff>612322</xdr:colOff>
      <xdr:row>20</xdr:row>
      <xdr:rowOff>3810000</xdr:rowOff>
    </xdr:from>
    <xdr:to>
      <xdr:col>1</xdr:col>
      <xdr:colOff>1088572</xdr:colOff>
      <xdr:row>22</xdr:row>
      <xdr:rowOff>57830</xdr:rowOff>
    </xdr:to>
    <xdr:sp macro="" textlink="">
      <xdr:nvSpPr>
        <xdr:cNvPr id="4" name="楕円 3">
          <a:extLst>
            <a:ext uri="{FF2B5EF4-FFF2-40B4-BE49-F238E27FC236}">
              <a16:creationId xmlns:a16="http://schemas.microsoft.com/office/drawing/2014/main" id="{CD1A3BEE-63CE-479B-9DFD-214A75066A62}"/>
            </a:ext>
          </a:extLst>
        </xdr:cNvPr>
        <xdr:cNvSpPr/>
      </xdr:nvSpPr>
      <xdr:spPr>
        <a:xfrm>
          <a:off x="2355397" y="9696450"/>
          <a:ext cx="476250" cy="438830"/>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2"/>
  <sheetViews>
    <sheetView showGridLines="0" tabSelected="1" zoomScaleNormal="100" workbookViewId="0">
      <selection activeCell="A5" sqref="A5:B5"/>
    </sheetView>
  </sheetViews>
  <sheetFormatPr defaultColWidth="8.625" defaultRowHeight="18.75" x14ac:dyDescent="0.4"/>
  <cols>
    <col min="1" max="1" width="22.875" style="5" customWidth="1"/>
    <col min="2" max="2" width="20.5" style="5" bestFit="1" customWidth="1"/>
    <col min="3" max="3" width="12" style="5" customWidth="1"/>
    <col min="4" max="4" width="5.375" style="5" customWidth="1"/>
    <col min="5" max="5" width="4.125" style="5" bestFit="1" customWidth="1"/>
    <col min="6" max="6" width="6.75" style="5" customWidth="1"/>
    <col min="7" max="7" width="3" style="5" bestFit="1" customWidth="1"/>
    <col min="8" max="8" width="5" style="5" customWidth="1"/>
    <col min="9" max="9" width="4.375" style="5" customWidth="1"/>
    <col min="10" max="10" width="14.375" style="5" customWidth="1"/>
    <col min="11" max="11" width="20.75" style="5" customWidth="1"/>
    <col min="12" max="12" width="8.375" style="5" customWidth="1"/>
    <col min="13" max="14" width="8.625" customWidth="1"/>
    <col min="15" max="15" width="8.625" style="5" customWidth="1"/>
    <col min="16" max="17" width="8.625" style="5" hidden="1" customWidth="1"/>
    <col min="18" max="18" width="10.5" style="4" hidden="1" customWidth="1"/>
    <col min="19" max="19" width="32.125" style="15" hidden="1" customWidth="1"/>
    <col min="20" max="20" width="15.25" style="5" hidden="1" customWidth="1"/>
    <col min="21" max="16384" width="8.625" style="5"/>
  </cols>
  <sheetData>
    <row r="1" spans="1:20" ht="48.75" customHeight="1" x14ac:dyDescent="0.4">
      <c r="A1" s="88" t="s">
        <v>163</v>
      </c>
      <c r="B1" s="88"/>
      <c r="C1" s="88"/>
      <c r="D1" s="88"/>
      <c r="E1" s="88"/>
      <c r="F1" s="88"/>
      <c r="G1" s="88"/>
      <c r="H1" s="88"/>
      <c r="I1" s="88"/>
      <c r="J1" s="88"/>
      <c r="K1" s="88"/>
      <c r="L1" s="76"/>
      <c r="M1" s="5"/>
      <c r="O1"/>
      <c r="R1" s="5"/>
      <c r="S1" s="4"/>
      <c r="T1" s="15"/>
    </row>
    <row r="2" spans="1:20" x14ac:dyDescent="0.4">
      <c r="A2" s="87" t="s">
        <v>159</v>
      </c>
      <c r="B2" s="87"/>
      <c r="C2" s="87"/>
      <c r="D2" s="87"/>
      <c r="E2" s="87"/>
      <c r="F2" s="87"/>
      <c r="G2" s="87"/>
      <c r="H2" s="87"/>
      <c r="I2" s="87"/>
      <c r="J2" s="87"/>
      <c r="K2" s="87"/>
      <c r="L2" s="75"/>
      <c r="M2" s="5"/>
      <c r="O2"/>
      <c r="R2" s="5"/>
      <c r="S2" s="4"/>
      <c r="T2" s="15"/>
    </row>
    <row r="3" spans="1:20" ht="19.5" thickBot="1" x14ac:dyDescent="0.45">
      <c r="A3" s="50" t="s">
        <v>160</v>
      </c>
      <c r="B3" s="49"/>
      <c r="C3" s="49"/>
      <c r="D3" s="49"/>
      <c r="E3" s="49"/>
      <c r="F3" s="49"/>
      <c r="G3" s="49"/>
      <c r="H3" s="49"/>
      <c r="I3" s="49"/>
      <c r="J3" s="49"/>
      <c r="K3" s="49"/>
      <c r="L3" s="49"/>
      <c r="M3" s="5"/>
      <c r="O3"/>
      <c r="R3" s="5"/>
      <c r="S3" s="4"/>
      <c r="T3" s="15"/>
    </row>
    <row r="4" spans="1:20" ht="20.25" customHeight="1" x14ac:dyDescent="0.4">
      <c r="A4" s="51" t="s">
        <v>164</v>
      </c>
      <c r="B4" s="52"/>
      <c r="C4" s="53" t="s">
        <v>6</v>
      </c>
      <c r="D4" s="103"/>
      <c r="E4" s="103"/>
      <c r="F4" s="103"/>
      <c r="G4" s="52"/>
      <c r="H4" s="52"/>
      <c r="I4" s="52"/>
      <c r="J4" s="52"/>
      <c r="K4" s="54"/>
      <c r="M4" s="5"/>
      <c r="O4"/>
      <c r="R4" s="5"/>
      <c r="S4" s="4"/>
      <c r="T4" s="15"/>
    </row>
    <row r="5" spans="1:20" ht="31.5" customHeight="1" x14ac:dyDescent="0.4">
      <c r="A5" s="98"/>
      <c r="B5" s="99"/>
      <c r="C5" s="55"/>
      <c r="D5" s="164"/>
      <c r="E5" s="164"/>
      <c r="F5" s="164"/>
      <c r="G5" s="165"/>
      <c r="H5" s="165"/>
      <c r="I5" s="165"/>
      <c r="J5" s="165"/>
      <c r="K5" s="57"/>
      <c r="L5" s="56"/>
      <c r="M5" s="5"/>
      <c r="O5"/>
    </row>
    <row r="6" spans="1:20" ht="23.25" customHeight="1" x14ac:dyDescent="0.4">
      <c r="A6" s="84" t="s">
        <v>166</v>
      </c>
      <c r="B6" s="164"/>
      <c r="C6" s="164"/>
      <c r="D6" s="164"/>
      <c r="E6" s="164"/>
      <c r="F6" s="164"/>
      <c r="G6" s="164"/>
      <c r="H6" s="164"/>
      <c r="I6" s="164"/>
      <c r="J6" s="166"/>
      <c r="K6" s="77"/>
      <c r="L6" s="72"/>
      <c r="M6" s="5"/>
      <c r="O6"/>
    </row>
    <row r="7" spans="1:20" ht="23.25" customHeight="1" x14ac:dyDescent="0.4">
      <c r="A7" s="84"/>
      <c r="B7" s="164"/>
      <c r="C7" s="164"/>
      <c r="D7" s="164"/>
      <c r="E7" s="164"/>
      <c r="F7" s="164"/>
      <c r="G7" s="164"/>
      <c r="H7" s="164"/>
      <c r="I7" s="164"/>
      <c r="J7" s="166"/>
      <c r="K7" s="77"/>
      <c r="L7" s="72"/>
      <c r="M7" s="5"/>
      <c r="O7"/>
    </row>
    <row r="8" spans="1:20" ht="21" customHeight="1" x14ac:dyDescent="0.4">
      <c r="A8" s="70" t="s">
        <v>184</v>
      </c>
      <c r="B8" s="167"/>
      <c r="C8" s="167"/>
      <c r="D8" s="167"/>
      <c r="E8" s="167"/>
      <c r="F8" s="167"/>
      <c r="G8" s="167"/>
      <c r="H8" s="167"/>
      <c r="I8" s="167"/>
      <c r="J8" s="167"/>
      <c r="K8" s="73"/>
      <c r="L8" s="71"/>
      <c r="M8" s="5"/>
      <c r="O8"/>
    </row>
    <row r="9" spans="1:20" ht="21" customHeight="1" x14ac:dyDescent="0.4">
      <c r="A9" s="59" t="s">
        <v>167</v>
      </c>
      <c r="B9" s="168"/>
      <c r="C9" s="168"/>
      <c r="D9" s="168"/>
      <c r="E9" s="168"/>
      <c r="F9" s="168"/>
      <c r="G9" s="168"/>
      <c r="H9" s="168"/>
      <c r="I9" s="168"/>
      <c r="J9" s="168"/>
      <c r="K9" s="60"/>
      <c r="L9" s="47"/>
      <c r="M9" s="5"/>
      <c r="O9"/>
    </row>
    <row r="10" spans="1:20" ht="21" customHeight="1" x14ac:dyDescent="0.4">
      <c r="A10" s="59" t="s">
        <v>186</v>
      </c>
      <c r="B10" s="168"/>
      <c r="C10" s="168"/>
      <c r="D10" s="168"/>
      <c r="E10" s="168"/>
      <c r="F10" s="168"/>
      <c r="G10" s="168"/>
      <c r="H10" s="168"/>
      <c r="I10" s="168"/>
      <c r="J10" s="168"/>
      <c r="K10" s="60"/>
      <c r="L10" s="47"/>
      <c r="M10" s="5"/>
      <c r="O10"/>
    </row>
    <row r="11" spans="1:20" ht="48" customHeight="1" x14ac:dyDescent="0.4">
      <c r="A11" s="90"/>
      <c r="B11" s="91"/>
      <c r="C11" s="92"/>
      <c r="D11" s="96" t="str">
        <f>IF(R11=2,"　これまでご登録いただきまして、誠にありがとうございました。","")</f>
        <v/>
      </c>
      <c r="E11" s="169"/>
      <c r="F11" s="169"/>
      <c r="G11" s="169"/>
      <c r="H11" s="169"/>
      <c r="I11" s="169"/>
      <c r="J11" s="169"/>
      <c r="K11" s="97"/>
      <c r="L11" s="68"/>
      <c r="M11" s="5"/>
      <c r="O11"/>
      <c r="R11" s="3">
        <v>1</v>
      </c>
      <c r="S11" s="48" t="str">
        <f>IF(R11=1,"TRUE","FALSE")</f>
        <v>TRUE</v>
      </c>
    </row>
    <row r="12" spans="1:20" ht="23.25" customHeight="1" x14ac:dyDescent="0.4">
      <c r="A12" s="84"/>
      <c r="B12" s="164"/>
      <c r="C12" s="164"/>
      <c r="D12" s="164"/>
      <c r="E12" s="164"/>
      <c r="F12" s="164"/>
      <c r="G12" s="164"/>
      <c r="H12" s="164"/>
      <c r="I12" s="164"/>
      <c r="J12" s="166"/>
      <c r="K12" s="77"/>
      <c r="L12" s="72"/>
      <c r="M12" s="5"/>
      <c r="O12"/>
    </row>
    <row r="13" spans="1:20" ht="21" customHeight="1" x14ac:dyDescent="0.4">
      <c r="A13" s="70" t="s">
        <v>185</v>
      </c>
      <c r="B13" s="167"/>
      <c r="C13" s="167"/>
      <c r="D13" s="167"/>
      <c r="E13" s="167"/>
      <c r="F13" s="167"/>
      <c r="G13" s="167"/>
      <c r="H13" s="167"/>
      <c r="I13" s="167"/>
      <c r="J13" s="167"/>
      <c r="K13" s="73"/>
      <c r="L13" s="71"/>
      <c r="M13" s="5"/>
      <c r="O13"/>
      <c r="S13" s="58" t="str">
        <f>IF(A5="","",A5)</f>
        <v/>
      </c>
    </row>
    <row r="14" spans="1:20" ht="21" customHeight="1" x14ac:dyDescent="0.4">
      <c r="A14" s="59" t="s">
        <v>165</v>
      </c>
      <c r="B14" s="168"/>
      <c r="C14" s="168"/>
      <c r="D14" s="168"/>
      <c r="E14" s="168"/>
      <c r="F14" s="168"/>
      <c r="G14" s="168"/>
      <c r="H14" s="168"/>
      <c r="I14" s="168"/>
      <c r="J14" s="168"/>
      <c r="K14" s="74"/>
      <c r="L14" s="47"/>
      <c r="M14" s="5"/>
      <c r="O14"/>
      <c r="S14" s="61" t="str">
        <f>IF(C5="","",C5)</f>
        <v/>
      </c>
    </row>
    <row r="15" spans="1:20" ht="56.25" customHeight="1" x14ac:dyDescent="0.4">
      <c r="A15" s="62"/>
      <c r="B15" s="89" t="s">
        <v>162</v>
      </c>
      <c r="C15" s="89"/>
      <c r="D15" s="93"/>
      <c r="E15" s="94"/>
      <c r="F15" s="94"/>
      <c r="G15" s="94"/>
      <c r="H15" s="94"/>
      <c r="I15" s="94"/>
      <c r="J15" s="94"/>
      <c r="K15" s="95"/>
      <c r="L15" s="69"/>
      <c r="M15" s="5"/>
      <c r="O15"/>
      <c r="R15" s="3">
        <v>1</v>
      </c>
      <c r="S15" s="48" t="str">
        <f>IF(D15="","",D15)</f>
        <v/>
      </c>
    </row>
    <row r="16" spans="1:20" ht="21" customHeight="1" x14ac:dyDescent="0.4">
      <c r="A16" s="63"/>
      <c r="B16" s="170"/>
      <c r="C16" s="170"/>
      <c r="D16" s="170"/>
      <c r="E16" s="170"/>
      <c r="F16" s="170"/>
      <c r="G16" s="170"/>
      <c r="H16" s="170"/>
      <c r="I16" s="170"/>
      <c r="J16" s="170"/>
      <c r="K16" s="64"/>
      <c r="L16" s="46"/>
      <c r="M16" s="5"/>
      <c r="O16"/>
      <c r="S16" s="48" t="str">
        <f>IF(R15=1,"TRUE","FALSE")</f>
        <v>TRUE</v>
      </c>
    </row>
    <row r="17" spans="1:21" hidden="1" x14ac:dyDescent="0.4">
      <c r="A17" s="171"/>
      <c r="B17" s="164"/>
      <c r="C17" s="164"/>
      <c r="D17" s="164"/>
      <c r="E17" s="164"/>
      <c r="F17" s="164"/>
      <c r="G17" s="164"/>
      <c r="H17" s="164"/>
      <c r="I17" s="164"/>
      <c r="J17" s="164"/>
      <c r="K17" s="172"/>
    </row>
    <row r="18" spans="1:21" ht="21" customHeight="1" thickBot="1" x14ac:dyDescent="0.45">
      <c r="A18" s="65"/>
      <c r="B18" s="66"/>
      <c r="C18" s="66"/>
      <c r="D18" s="66"/>
      <c r="E18" s="66"/>
      <c r="F18" s="66"/>
      <c r="G18" s="66"/>
      <c r="H18" s="66"/>
      <c r="I18" s="66"/>
      <c r="J18" s="66"/>
      <c r="K18" s="67"/>
      <c r="L18" s="47"/>
      <c r="M18" s="5"/>
      <c r="O18"/>
    </row>
    <row r="19" spans="1:21" ht="21" customHeight="1" x14ac:dyDescent="0.4">
      <c r="A19" s="46"/>
      <c r="B19" s="46"/>
      <c r="C19" s="46"/>
      <c r="D19" s="46"/>
      <c r="E19" s="46"/>
      <c r="F19" s="46"/>
      <c r="G19" s="46"/>
      <c r="H19" s="46"/>
      <c r="I19" s="46"/>
      <c r="J19" s="46"/>
      <c r="K19" s="46"/>
      <c r="L19" s="46"/>
      <c r="M19" s="5"/>
      <c r="O19"/>
      <c r="R19" s="5"/>
      <c r="S19" s="4"/>
      <c r="T19" s="15"/>
    </row>
    <row r="20" spans="1:21" ht="21.75" customHeight="1" x14ac:dyDescent="0.4">
      <c r="A20" s="78" t="s">
        <v>168</v>
      </c>
      <c r="B20" s="78"/>
      <c r="C20" s="78"/>
      <c r="D20" s="78"/>
      <c r="E20" s="78"/>
      <c r="F20" s="78"/>
      <c r="G20" s="78"/>
      <c r="H20" s="78"/>
      <c r="I20" s="78"/>
      <c r="J20" s="78"/>
      <c r="K20" s="78"/>
      <c r="L20" s="78"/>
    </row>
    <row r="21" spans="1:21" ht="261" customHeight="1" x14ac:dyDescent="0.4">
      <c r="A21" s="100"/>
      <c r="B21" s="101"/>
      <c r="C21" s="101"/>
      <c r="D21" s="101"/>
      <c r="E21" s="101"/>
      <c r="F21" s="101"/>
      <c r="G21" s="101"/>
      <c r="H21" s="101"/>
      <c r="I21" s="101"/>
      <c r="J21" s="101"/>
      <c r="K21" s="102"/>
    </row>
    <row r="22" spans="1:21" ht="30" customHeight="1" x14ac:dyDescent="0.4">
      <c r="A22" s="104" t="s">
        <v>15</v>
      </c>
      <c r="B22" s="105"/>
      <c r="C22" s="105"/>
      <c r="D22" s="105"/>
      <c r="E22" s="105"/>
      <c r="F22" s="105"/>
      <c r="G22" s="105"/>
      <c r="H22" s="105"/>
      <c r="I22" s="105"/>
      <c r="J22" s="105"/>
      <c r="K22" s="106"/>
      <c r="L22" s="27" t="str">
        <f>IF(R22=FALSE,"重要事項を確認の上、チェックボックスをクリックしてください。","")</f>
        <v>重要事項を確認の上、チェックボックスをクリックしてください。</v>
      </c>
      <c r="R22" s="3" t="b">
        <v>0</v>
      </c>
    </row>
    <row r="23" spans="1:21" ht="21.95" customHeight="1" x14ac:dyDescent="0.4">
      <c r="A23" s="108"/>
      <c r="B23" s="108"/>
      <c r="C23" s="108"/>
      <c r="D23" s="108"/>
      <c r="E23" s="108"/>
      <c r="F23" s="108"/>
      <c r="G23" s="108"/>
      <c r="H23" s="108"/>
      <c r="I23" s="108"/>
      <c r="J23" s="108"/>
      <c r="K23" s="108"/>
    </row>
    <row r="24" spans="1:21" ht="17.45" customHeight="1" x14ac:dyDescent="0.4">
      <c r="A24" s="111" t="s">
        <v>169</v>
      </c>
      <c r="B24" s="111"/>
      <c r="C24" s="111"/>
      <c r="D24" s="111"/>
      <c r="E24" s="111"/>
      <c r="F24" s="111"/>
      <c r="G24" s="111"/>
      <c r="H24" s="111"/>
      <c r="I24" s="111"/>
      <c r="J24" s="111"/>
      <c r="K24" s="111"/>
    </row>
    <row r="25" spans="1:21" ht="16.5" thickBot="1" x14ac:dyDescent="0.45">
      <c r="A25" s="112" t="s">
        <v>8</v>
      </c>
      <c r="B25" s="112"/>
      <c r="C25" s="112" t="s">
        <v>7</v>
      </c>
      <c r="D25" s="112"/>
      <c r="E25" s="112"/>
      <c r="F25" s="112"/>
      <c r="G25" s="112"/>
      <c r="H25" s="112"/>
      <c r="I25" s="112"/>
      <c r="J25" s="112"/>
      <c r="K25" s="23" t="s">
        <v>18</v>
      </c>
      <c r="M25" s="24"/>
      <c r="N25" s="24"/>
      <c r="S25" s="15" t="str">
        <f>IF(F2="","",F2)</f>
        <v/>
      </c>
    </row>
    <row r="26" spans="1:21" ht="12.6" customHeight="1" x14ac:dyDescent="0.4">
      <c r="A26" s="107" t="s">
        <v>125</v>
      </c>
      <c r="B26" s="38" t="s">
        <v>17</v>
      </c>
      <c r="C26" s="109"/>
      <c r="D26" s="109"/>
      <c r="E26" s="109"/>
      <c r="F26" s="109"/>
      <c r="G26" s="109"/>
      <c r="H26" s="109"/>
      <c r="I26" s="109"/>
      <c r="J26" s="109"/>
      <c r="K26" s="121" t="s">
        <v>16</v>
      </c>
      <c r="L26" s="27" t="str">
        <f>IF(C26="","氏名ふりがなを入力してください","")</f>
        <v>氏名ふりがなを入力してください</v>
      </c>
      <c r="S26" s="41" t="str">
        <f>IF(C26="","",C26)</f>
        <v/>
      </c>
      <c r="T26" s="5" t="s">
        <v>135</v>
      </c>
    </row>
    <row r="27" spans="1:21" ht="28.5" customHeight="1" thickBot="1" x14ac:dyDescent="0.45">
      <c r="A27" s="107"/>
      <c r="B27" s="37" t="s">
        <v>3</v>
      </c>
      <c r="C27" s="110"/>
      <c r="D27" s="110"/>
      <c r="E27" s="110"/>
      <c r="F27" s="110"/>
      <c r="G27" s="110"/>
      <c r="H27" s="110"/>
      <c r="I27" s="110"/>
      <c r="J27" s="110"/>
      <c r="K27" s="122"/>
      <c r="L27" s="27" t="str">
        <f>IF(C27="","氏名を入力してください","")</f>
        <v>氏名を入力してください</v>
      </c>
      <c r="S27" s="42" t="str">
        <f>IF(C27="","",C27)</f>
        <v/>
      </c>
      <c r="T27" s="5" t="s">
        <v>135</v>
      </c>
    </row>
    <row r="28" spans="1:21" s="8" customFormat="1" ht="12.6" customHeight="1" x14ac:dyDescent="0.4">
      <c r="A28" s="107" t="s">
        <v>127</v>
      </c>
      <c r="B28" s="38" t="s">
        <v>0</v>
      </c>
      <c r="C28" s="109"/>
      <c r="D28" s="109"/>
      <c r="E28" s="109"/>
      <c r="F28" s="109"/>
      <c r="G28" s="109"/>
      <c r="H28" s="109"/>
      <c r="I28" s="109"/>
      <c r="J28" s="109"/>
      <c r="K28" s="123" t="s">
        <v>19</v>
      </c>
      <c r="L28" s="26"/>
      <c r="S28" s="41" t="str">
        <f>IF(C28="","",C28)</f>
        <v/>
      </c>
      <c r="T28" s="8" t="s">
        <v>136</v>
      </c>
    </row>
    <row r="29" spans="1:21" ht="28.5" customHeight="1" thickBot="1" x14ac:dyDescent="0.45">
      <c r="A29" s="107"/>
      <c r="B29" s="37" t="s">
        <v>3</v>
      </c>
      <c r="C29" s="110"/>
      <c r="D29" s="110"/>
      <c r="E29" s="110"/>
      <c r="F29" s="110"/>
      <c r="G29" s="110"/>
      <c r="H29" s="110"/>
      <c r="I29" s="110"/>
      <c r="J29" s="110"/>
      <c r="K29" s="124"/>
      <c r="L29" s="25"/>
      <c r="S29" s="42" t="str">
        <f>IF(C29="","",C29)</f>
        <v/>
      </c>
      <c r="T29" s="8" t="s">
        <v>126</v>
      </c>
      <c r="U29" s="8"/>
    </row>
    <row r="30" spans="1:21" ht="13.5" customHeight="1" thickBot="1" x14ac:dyDescent="0.45">
      <c r="A30" s="107" t="s">
        <v>2</v>
      </c>
      <c r="B30" s="35" t="s">
        <v>20</v>
      </c>
      <c r="C30" s="6" t="s">
        <v>9</v>
      </c>
      <c r="D30" s="12"/>
      <c r="E30" s="11" t="s">
        <v>10</v>
      </c>
      <c r="F30" s="12"/>
      <c r="G30" s="135"/>
      <c r="H30" s="135"/>
      <c r="I30" s="135"/>
      <c r="J30" s="135"/>
      <c r="K30" s="121" t="s">
        <v>4</v>
      </c>
      <c r="L30" s="27" t="str">
        <f>IF(OR(D30="",F30=""),"郵便番号を入力してください","")</f>
        <v>郵便番号を入力してください</v>
      </c>
      <c r="R30" s="3">
        <v>1</v>
      </c>
      <c r="S30" s="40" t="str">
        <f>IF(R30=1,"TRUE","FALSE")</f>
        <v>TRUE</v>
      </c>
    </row>
    <row r="31" spans="1:21" ht="36.75" customHeight="1" thickBot="1" x14ac:dyDescent="0.45">
      <c r="A31" s="107"/>
      <c r="B31" s="36" t="s">
        <v>170</v>
      </c>
      <c r="C31" s="20" t="s">
        <v>13</v>
      </c>
      <c r="D31" s="128"/>
      <c r="E31" s="128"/>
      <c r="F31" s="21" t="s">
        <v>14</v>
      </c>
      <c r="G31" s="132"/>
      <c r="H31" s="133"/>
      <c r="I31" s="133"/>
      <c r="J31" s="134"/>
      <c r="K31" s="122"/>
      <c r="L31" s="27" t="str">
        <f>IF(OR(D31="",G31=""),"住所を入力してください","")</f>
        <v>住所を入力してください</v>
      </c>
      <c r="S31" s="43" t="str">
        <f>IF(OR(D30="",F30=""),"",D30&amp;E30&amp;F30)</f>
        <v/>
      </c>
      <c r="T31" s="5" t="s">
        <v>33</v>
      </c>
    </row>
    <row r="32" spans="1:21" ht="37.5" customHeight="1" thickBot="1" x14ac:dyDescent="0.45">
      <c r="A32" s="107"/>
      <c r="B32" s="34" t="s">
        <v>171</v>
      </c>
      <c r="C32" s="129"/>
      <c r="D32" s="130"/>
      <c r="E32" s="2" t="s">
        <v>32</v>
      </c>
      <c r="F32" s="28"/>
      <c r="G32" s="2" t="s">
        <v>32</v>
      </c>
      <c r="H32" s="130"/>
      <c r="I32" s="130"/>
      <c r="J32" s="131"/>
      <c r="K32" s="9" t="s">
        <v>19</v>
      </c>
      <c r="L32" s="27" t="str">
        <f>IF(OR(C32="",F32="",H32=""),"電話番号を入力してください","")</f>
        <v>電話番号を入力してください</v>
      </c>
      <c r="S32" s="43" t="str">
        <f>IF(OR(D31="",G31=""),"",D31&amp;G31)</f>
        <v/>
      </c>
      <c r="T32" s="5" t="s">
        <v>35</v>
      </c>
    </row>
    <row r="33" spans="1:20" ht="37.5" customHeight="1" x14ac:dyDescent="0.4">
      <c r="A33" s="107"/>
      <c r="B33" s="33" t="s">
        <v>1</v>
      </c>
      <c r="C33" s="129"/>
      <c r="D33" s="130"/>
      <c r="E33" s="2" t="s">
        <v>32</v>
      </c>
      <c r="F33" s="28"/>
      <c r="G33" s="2" t="s">
        <v>32</v>
      </c>
      <c r="H33" s="130"/>
      <c r="I33" s="130"/>
      <c r="J33" s="131"/>
      <c r="K33" s="9" t="s">
        <v>19</v>
      </c>
      <c r="L33" s="25"/>
      <c r="S33" s="41" t="str">
        <f>IF(OR(C32="",F32="",H32=""),"",C32&amp;E32&amp;F32&amp;G32&amp;H32)</f>
        <v/>
      </c>
      <c r="T33" s="5" t="s">
        <v>36</v>
      </c>
    </row>
    <row r="34" spans="1:20" ht="37.5" customHeight="1" thickBot="1" x14ac:dyDescent="0.45">
      <c r="A34" s="107"/>
      <c r="B34" s="32" t="s">
        <v>124</v>
      </c>
      <c r="C34" s="126"/>
      <c r="D34" s="127"/>
      <c r="E34" s="127"/>
      <c r="F34" s="22" t="s">
        <v>123</v>
      </c>
      <c r="G34" s="136"/>
      <c r="H34" s="136"/>
      <c r="I34" s="136"/>
      <c r="J34" s="137"/>
      <c r="K34" s="10" t="s">
        <v>19</v>
      </c>
      <c r="L34" s="27" t="str">
        <f>IF(OR(C34="",G34=""),"Emailアドレスを入力してください","")</f>
        <v>Emailアドレスを入力してください</v>
      </c>
      <c r="R34" s="3">
        <v>2</v>
      </c>
      <c r="S34" s="40" t="str">
        <f>IF(R34=1,"TRUE","FALSE")</f>
        <v>FALSE</v>
      </c>
      <c r="T34" s="5" t="s">
        <v>37</v>
      </c>
    </row>
    <row r="35" spans="1:20" x14ac:dyDescent="0.4">
      <c r="A35" s="120" t="s">
        <v>172</v>
      </c>
      <c r="B35" s="120"/>
      <c r="C35" s="120"/>
      <c r="D35" s="120"/>
      <c r="E35" s="120"/>
      <c r="F35" s="120"/>
      <c r="G35" s="120"/>
      <c r="H35" s="120"/>
      <c r="I35" s="120"/>
      <c r="J35" s="120"/>
      <c r="K35" s="27" t="str">
        <f>IF(AND(S34="FALSE",S36="FALSE",S38="FALSE"),"連絡先（電話、FAX、Email）は１つ以上公開してください","")</f>
        <v>連絡先（電話、FAX、Email）は１つ以上公開してください</v>
      </c>
      <c r="L35" s="7"/>
      <c r="S35" s="41" t="str">
        <f>IF(OR(C33="",F33="",H33=""),"",C33&amp;E33&amp;F33&amp;G33&amp;H33)</f>
        <v/>
      </c>
      <c r="T35" s="5" t="s">
        <v>38</v>
      </c>
    </row>
    <row r="36" spans="1:20" ht="10.5" customHeight="1" thickBot="1" x14ac:dyDescent="0.45">
      <c r="K36" s="7"/>
      <c r="L36" s="7"/>
      <c r="R36" s="3">
        <v>2</v>
      </c>
      <c r="S36" s="40" t="str">
        <f>IF(R36=1,"TRUE","FALSE")</f>
        <v>FALSE</v>
      </c>
      <c r="T36" s="5" t="s">
        <v>39</v>
      </c>
    </row>
    <row r="37" spans="1:20" ht="18" customHeight="1" x14ac:dyDescent="0.4">
      <c r="L37" s="7"/>
      <c r="R37" s="5"/>
      <c r="S37" s="41" t="str">
        <f>IF(OR(C34="",G34=""),"",C34&amp;F34&amp;G34)</f>
        <v/>
      </c>
      <c r="T37" s="5" t="s">
        <v>40</v>
      </c>
    </row>
    <row r="38" spans="1:20" ht="18" customHeight="1" thickBot="1" x14ac:dyDescent="0.45">
      <c r="L38" s="7"/>
      <c r="R38" s="3">
        <v>2</v>
      </c>
      <c r="S38" s="40" t="str">
        <f>IF(R38=1,"TRUE","FALSE")</f>
        <v>FALSE</v>
      </c>
      <c r="T38" s="5" t="s">
        <v>41</v>
      </c>
    </row>
    <row r="39" spans="1:20" ht="18" customHeight="1" x14ac:dyDescent="0.4">
      <c r="L39" s="7"/>
    </row>
    <row r="40" spans="1:20" ht="18" customHeight="1" x14ac:dyDescent="0.4">
      <c r="A40" s="125" t="s">
        <v>173</v>
      </c>
      <c r="B40" s="125"/>
      <c r="C40" s="125"/>
      <c r="D40" s="125"/>
      <c r="E40" s="125"/>
      <c r="F40" s="125"/>
      <c r="G40" s="125"/>
      <c r="H40" s="125"/>
      <c r="I40" s="125"/>
      <c r="J40" s="125"/>
      <c r="K40" s="125"/>
      <c r="L40" s="7"/>
    </row>
    <row r="41" spans="1:20" ht="18" customHeight="1" thickBot="1" x14ac:dyDescent="0.45">
      <c r="A41" s="29" t="s">
        <v>8</v>
      </c>
      <c r="B41" s="141"/>
      <c r="C41" s="141"/>
      <c r="D41" s="141"/>
      <c r="E41" s="141"/>
      <c r="F41" s="141"/>
      <c r="G41" s="141"/>
      <c r="H41" s="141"/>
      <c r="I41" s="141"/>
      <c r="J41" s="141"/>
      <c r="K41" s="142"/>
      <c r="L41" s="7"/>
    </row>
    <row r="42" spans="1:20" ht="87" customHeight="1" thickBot="1" x14ac:dyDescent="0.45">
      <c r="A42" s="30" t="s">
        <v>128</v>
      </c>
      <c r="B42" s="138"/>
      <c r="C42" s="139"/>
      <c r="D42" s="139"/>
      <c r="E42" s="139"/>
      <c r="F42" s="139"/>
      <c r="G42" s="139"/>
      <c r="H42" s="139"/>
      <c r="I42" s="139"/>
      <c r="J42" s="139"/>
      <c r="K42" s="140"/>
      <c r="L42" s="27" t="str">
        <f>IF(B42="","活動内容を入力してください","")</f>
        <v>活動内容を入力してください</v>
      </c>
      <c r="R42" s="15"/>
      <c r="S42" s="43" t="str">
        <f>IF(B42="","",B42)</f>
        <v/>
      </c>
      <c r="T42" s="5" t="s">
        <v>137</v>
      </c>
    </row>
    <row r="43" spans="1:20" ht="42.75" customHeight="1" thickBot="1" x14ac:dyDescent="0.45">
      <c r="A43" s="39" t="s">
        <v>134</v>
      </c>
      <c r="B43" s="117"/>
      <c r="C43" s="118"/>
      <c r="D43" s="118"/>
      <c r="E43" s="118"/>
      <c r="F43" s="118"/>
      <c r="G43" s="118"/>
      <c r="H43" s="118"/>
      <c r="I43" s="118"/>
      <c r="J43" s="118"/>
      <c r="K43" s="119"/>
      <c r="L43" s="27" t="str">
        <f>IF(B43="","主な活動市町村を入力してください","")</f>
        <v>主な活動市町村を入力してください</v>
      </c>
      <c r="S43" s="44" t="str">
        <f>IF(B43="","",B43)</f>
        <v/>
      </c>
      <c r="T43" s="5" t="s">
        <v>177</v>
      </c>
    </row>
    <row r="44" spans="1:20" ht="75.75" customHeight="1" thickBot="1" x14ac:dyDescent="0.45">
      <c r="A44" s="31" t="s">
        <v>129</v>
      </c>
      <c r="B44" s="117"/>
      <c r="C44" s="118"/>
      <c r="D44" s="118"/>
      <c r="E44" s="118"/>
      <c r="F44" s="118"/>
      <c r="G44" s="118"/>
      <c r="H44" s="118"/>
      <c r="I44" s="118"/>
      <c r="J44" s="118"/>
      <c r="K44" s="119"/>
      <c r="L44" s="27" t="str">
        <f>IF(B44="","活動場所を入力してください","")</f>
        <v>活動場所を入力してください</v>
      </c>
      <c r="S44" s="43" t="str">
        <f>IF(B44="","",B44)</f>
        <v/>
      </c>
      <c r="T44" s="5" t="s">
        <v>138</v>
      </c>
    </row>
    <row r="45" spans="1:20" ht="46.5" customHeight="1" thickBot="1" x14ac:dyDescent="0.45">
      <c r="A45" s="39" t="s">
        <v>130</v>
      </c>
      <c r="B45" s="117"/>
      <c r="C45" s="118"/>
      <c r="D45" s="118"/>
      <c r="E45" s="118"/>
      <c r="F45" s="118"/>
      <c r="G45" s="118"/>
      <c r="H45" s="118"/>
      <c r="I45" s="118"/>
      <c r="J45" s="118"/>
      <c r="K45" s="119"/>
      <c r="L45" s="27"/>
      <c r="S45" s="43" t="str">
        <f>IF(B45="","",B45)</f>
        <v/>
      </c>
      <c r="T45" s="5" t="s">
        <v>139</v>
      </c>
    </row>
    <row r="46" spans="1:20" ht="47.25" customHeight="1" thickBot="1" x14ac:dyDescent="0.45">
      <c r="A46" s="32" t="s">
        <v>131</v>
      </c>
      <c r="B46" s="117"/>
      <c r="C46" s="118"/>
      <c r="D46" s="118"/>
      <c r="E46" s="118"/>
      <c r="F46" s="118"/>
      <c r="G46" s="118"/>
      <c r="H46" s="118"/>
      <c r="I46" s="118"/>
      <c r="J46" s="118"/>
      <c r="K46" s="119"/>
      <c r="L46" s="27"/>
      <c r="Q46" s="4"/>
      <c r="R46" s="5"/>
      <c r="S46" s="43" t="str">
        <f t="shared" ref="S46:S50" si="0">IF(B46="","",B46)</f>
        <v/>
      </c>
      <c r="T46" s="5" t="s">
        <v>140</v>
      </c>
    </row>
    <row r="47" spans="1:20" ht="47.25" customHeight="1" thickBot="1" x14ac:dyDescent="0.45">
      <c r="A47" s="39" t="s">
        <v>132</v>
      </c>
      <c r="B47" s="117"/>
      <c r="C47" s="118"/>
      <c r="D47" s="118"/>
      <c r="E47" s="118"/>
      <c r="F47" s="118"/>
      <c r="G47" s="118"/>
      <c r="H47" s="118"/>
      <c r="I47" s="118"/>
      <c r="J47" s="118"/>
      <c r="K47" s="119"/>
      <c r="L47" s="27" t="str">
        <f>IF(AND(Q47=2,E47=""),"指導可能日時を具体的に入力してください","")</f>
        <v/>
      </c>
      <c r="Q47" s="4"/>
      <c r="R47" s="5"/>
      <c r="S47" s="43" t="str">
        <f t="shared" si="0"/>
        <v/>
      </c>
      <c r="T47" s="5" t="s">
        <v>141</v>
      </c>
    </row>
    <row r="48" spans="1:20" ht="47.25" customHeight="1" thickBot="1" x14ac:dyDescent="0.45">
      <c r="A48" s="39" t="s">
        <v>133</v>
      </c>
      <c r="B48" s="117"/>
      <c r="C48" s="118"/>
      <c r="D48" s="118"/>
      <c r="E48" s="118"/>
      <c r="F48" s="118"/>
      <c r="G48" s="118"/>
      <c r="H48" s="118"/>
      <c r="I48" s="118"/>
      <c r="J48" s="118"/>
      <c r="K48" s="119"/>
      <c r="L48" s="27"/>
      <c r="Q48" s="4"/>
      <c r="R48" s="5"/>
      <c r="S48" s="43" t="str">
        <f t="shared" si="0"/>
        <v/>
      </c>
      <c r="T48" s="5" t="s">
        <v>142</v>
      </c>
    </row>
    <row r="49" spans="1:20" ht="47.25" customHeight="1" thickBot="1" x14ac:dyDescent="0.45">
      <c r="A49" s="32" t="s">
        <v>157</v>
      </c>
      <c r="B49" s="117"/>
      <c r="C49" s="118"/>
      <c r="D49" s="118"/>
      <c r="E49" s="118"/>
      <c r="F49" s="118"/>
      <c r="G49" s="118"/>
      <c r="H49" s="118"/>
      <c r="I49" s="118"/>
      <c r="J49" s="118"/>
      <c r="K49" s="119"/>
      <c r="L49" s="27"/>
      <c r="Q49" s="4"/>
      <c r="S49" s="43" t="str">
        <f t="shared" si="0"/>
        <v/>
      </c>
      <c r="T49" s="5" t="s">
        <v>143</v>
      </c>
    </row>
    <row r="50" spans="1:20" ht="47.25" customHeight="1" thickBot="1" x14ac:dyDescent="0.45">
      <c r="A50" s="31" t="s">
        <v>12</v>
      </c>
      <c r="B50" s="117"/>
      <c r="C50" s="118"/>
      <c r="D50" s="118"/>
      <c r="E50" s="118"/>
      <c r="F50" s="118"/>
      <c r="G50" s="118"/>
      <c r="H50" s="118"/>
      <c r="I50" s="118"/>
      <c r="J50" s="118"/>
      <c r="K50" s="119"/>
      <c r="L50" s="27"/>
      <c r="Q50" s="4"/>
      <c r="S50" s="43" t="str">
        <f t="shared" si="0"/>
        <v/>
      </c>
      <c r="T50" s="5" t="s">
        <v>144</v>
      </c>
    </row>
    <row r="51" spans="1:20" ht="21" customHeight="1" x14ac:dyDescent="0.4">
      <c r="A51" s="120"/>
      <c r="B51" s="120"/>
      <c r="C51" s="120"/>
      <c r="D51" s="120"/>
      <c r="E51" s="120"/>
      <c r="F51" s="120"/>
      <c r="G51" s="120"/>
      <c r="H51" s="120"/>
      <c r="I51" s="120"/>
      <c r="J51" s="120"/>
      <c r="K51" s="120"/>
    </row>
    <row r="52" spans="1:20" ht="73.5" customHeight="1" x14ac:dyDescent="0.4">
      <c r="E52" s="115" t="s">
        <v>11</v>
      </c>
      <c r="F52" s="116"/>
      <c r="G52" s="113" t="s">
        <v>21</v>
      </c>
      <c r="H52" s="114"/>
      <c r="I52" s="114"/>
      <c r="J52" s="114"/>
      <c r="K52" s="114"/>
    </row>
  </sheetData>
  <sheetProtection algorithmName="SHA-512" hashValue="HIAIRd6sFz4cPVh913aIh0njj/HCh4CmiimIQDDSO+46zQ3Hyp5wHm0k4zSJYcwBuqK0PTbn1JkhPkb+aZ2Csw==" saltValue="SswFoXCxE4vDo0MIYI8OEg==" spinCount="100000" sheet="1" objects="1" scenarios="1" selectLockedCells="1"/>
  <mergeCells count="48">
    <mergeCell ref="A35:J35"/>
    <mergeCell ref="A40:K40"/>
    <mergeCell ref="B46:K46"/>
    <mergeCell ref="C34:E34"/>
    <mergeCell ref="A30:A34"/>
    <mergeCell ref="D31:E31"/>
    <mergeCell ref="C32:D32"/>
    <mergeCell ref="H32:J32"/>
    <mergeCell ref="G31:J31"/>
    <mergeCell ref="G30:J30"/>
    <mergeCell ref="G34:J34"/>
    <mergeCell ref="B42:K42"/>
    <mergeCell ref="B41:K41"/>
    <mergeCell ref="K30:K31"/>
    <mergeCell ref="C33:D33"/>
    <mergeCell ref="H33:J33"/>
    <mergeCell ref="A28:A29"/>
    <mergeCell ref="K26:K27"/>
    <mergeCell ref="K28:K29"/>
    <mergeCell ref="C28:J28"/>
    <mergeCell ref="C29:J29"/>
    <mergeCell ref="G52:K52"/>
    <mergeCell ref="E52:F52"/>
    <mergeCell ref="B43:K43"/>
    <mergeCell ref="B45:K45"/>
    <mergeCell ref="A51:K51"/>
    <mergeCell ref="B47:K47"/>
    <mergeCell ref="B48:K48"/>
    <mergeCell ref="B49:K49"/>
    <mergeCell ref="B50:K50"/>
    <mergeCell ref="B44:K44"/>
    <mergeCell ref="A21:K21"/>
    <mergeCell ref="D4:F4"/>
    <mergeCell ref="A22:K22"/>
    <mergeCell ref="A26:A27"/>
    <mergeCell ref="A23:K23"/>
    <mergeCell ref="C26:J26"/>
    <mergeCell ref="C27:J27"/>
    <mergeCell ref="A24:K24"/>
    <mergeCell ref="A25:B25"/>
    <mergeCell ref="C25:J25"/>
    <mergeCell ref="A2:K2"/>
    <mergeCell ref="A1:K1"/>
    <mergeCell ref="B15:C15"/>
    <mergeCell ref="A11:C11"/>
    <mergeCell ref="D15:K15"/>
    <mergeCell ref="D11:K11"/>
    <mergeCell ref="A5:B5"/>
  </mergeCells>
  <phoneticPr fontId="1"/>
  <conditionalFormatting sqref="A5:C5 D15">
    <cfRule type="containsBlanks" dxfId="21" priority="1">
      <formula>LEN(TRIM(A5))=0</formula>
    </cfRule>
  </conditionalFormatting>
  <conditionalFormatting sqref="C32:D33">
    <cfRule type="containsBlanks" dxfId="20" priority="11">
      <formula>LEN(TRIM(C32))=0</formula>
    </cfRule>
  </conditionalFormatting>
  <conditionalFormatting sqref="C34:E34">
    <cfRule type="containsBlanks" dxfId="19" priority="6">
      <formula>LEN(TRIM(C34))=0</formula>
    </cfRule>
  </conditionalFormatting>
  <conditionalFormatting sqref="C26:J29 B42:K50">
    <cfRule type="containsBlanks" dxfId="18" priority="19">
      <formula>LEN(TRIM(B26))=0</formula>
    </cfRule>
  </conditionalFormatting>
  <conditionalFormatting sqref="D30">
    <cfRule type="containsBlanks" dxfId="17" priority="13">
      <formula>LEN(TRIM(D30))=0</formula>
    </cfRule>
  </conditionalFormatting>
  <conditionalFormatting sqref="D31:E31">
    <cfRule type="containsBlanks" dxfId="16" priority="10">
      <formula>LEN(TRIM(D31))=0</formula>
    </cfRule>
  </conditionalFormatting>
  <conditionalFormatting sqref="F30">
    <cfRule type="containsBlanks" dxfId="15" priority="12">
      <formula>LEN(TRIM(F30))=0</formula>
    </cfRule>
  </conditionalFormatting>
  <conditionalFormatting sqref="F32:F33">
    <cfRule type="containsBlanks" dxfId="14" priority="8">
      <formula>LEN(TRIM(F32))=0</formula>
    </cfRule>
  </conditionalFormatting>
  <conditionalFormatting sqref="G31:J31">
    <cfRule type="containsBlanks" dxfId="13" priority="9">
      <formula>LEN(TRIM(G31))=0</formula>
    </cfRule>
  </conditionalFormatting>
  <conditionalFormatting sqref="G34:J34">
    <cfRule type="containsBlanks" dxfId="12" priority="5">
      <formula>LEN(TRIM(G34))=0</formula>
    </cfRule>
  </conditionalFormatting>
  <conditionalFormatting sqref="H32:J33">
    <cfRule type="containsBlanks" dxfId="11" priority="7">
      <formula>LEN(TRIM(H32))=0</formula>
    </cfRule>
  </conditionalFormatting>
  <pageMargins left="0.72" right="0.24" top="0.75" bottom="0.75" header="0.3" footer="0.3"/>
  <pageSetup paperSize="9" scale="68" orientation="portrait" r:id="rId1"/>
  <rowBreaks count="1" manualBreakCount="1">
    <brk id="3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519" r:id="rId4" name="承諾チェックボックス">
              <controlPr defaultSize="0" autoFill="0" autoLine="0" autoPict="0">
                <anchor moveWithCells="1">
                  <from>
                    <xdr:col>1</xdr:col>
                    <xdr:colOff>771525</xdr:colOff>
                    <xdr:row>21</xdr:row>
                    <xdr:rowOff>28575</xdr:rowOff>
                  </from>
                  <to>
                    <xdr:col>1</xdr:col>
                    <xdr:colOff>1028700</xdr:colOff>
                    <xdr:row>21</xdr:row>
                    <xdr:rowOff>333375</xdr:rowOff>
                  </to>
                </anchor>
              </controlPr>
            </control>
          </mc:Choice>
        </mc:AlternateContent>
        <mc:AlternateContent xmlns:mc="http://schemas.openxmlformats.org/markup-compatibility/2006">
          <mc:Choice Requires="x14">
            <control shapeId="12298" r:id="rId5" name="代表者名公開ボタン">
              <controlPr defaultSize="0" autoFill="0" autoLine="0" autoPict="0">
                <anchor moveWithCells="1">
                  <from>
                    <xdr:col>10</xdr:col>
                    <xdr:colOff>85725</xdr:colOff>
                    <xdr:row>28</xdr:row>
                    <xdr:rowOff>38100</xdr:rowOff>
                  </from>
                  <to>
                    <xdr:col>10</xdr:col>
                    <xdr:colOff>666750</xdr:colOff>
                    <xdr:row>28</xdr:row>
                    <xdr:rowOff>276225</xdr:rowOff>
                  </to>
                </anchor>
              </controlPr>
            </control>
          </mc:Choice>
        </mc:AlternateContent>
        <mc:AlternateContent xmlns:mc="http://schemas.openxmlformats.org/markup-compatibility/2006">
          <mc:Choice Requires="x14">
            <control shapeId="12299" r:id="rId6" name="代表者名非公開ボタン">
              <controlPr defaultSize="0" autoFill="0" autoLine="0" autoPict="0">
                <anchor moveWithCells="1">
                  <from>
                    <xdr:col>10</xdr:col>
                    <xdr:colOff>647700</xdr:colOff>
                    <xdr:row>28</xdr:row>
                    <xdr:rowOff>38100</xdr:rowOff>
                  </from>
                  <to>
                    <xdr:col>10</xdr:col>
                    <xdr:colOff>1390650</xdr:colOff>
                    <xdr:row>28</xdr:row>
                    <xdr:rowOff>285750</xdr:rowOff>
                  </to>
                </anchor>
              </controlPr>
            </control>
          </mc:Choice>
        </mc:AlternateContent>
        <mc:AlternateContent xmlns:mc="http://schemas.openxmlformats.org/markup-compatibility/2006">
          <mc:Choice Requires="x14">
            <control shapeId="12300" r:id="rId7" name="代表者名公開／非公開グループ">
              <controlPr defaultSize="0" autoFill="0" autoPict="0">
                <anchor moveWithCells="1">
                  <from>
                    <xdr:col>10</xdr:col>
                    <xdr:colOff>0</xdr:colOff>
                    <xdr:row>27</xdr:row>
                    <xdr:rowOff>123825</xdr:rowOff>
                  </from>
                  <to>
                    <xdr:col>11</xdr:col>
                    <xdr:colOff>47625</xdr:colOff>
                    <xdr:row>29</xdr:row>
                    <xdr:rowOff>57150</xdr:rowOff>
                  </to>
                </anchor>
              </controlPr>
            </control>
          </mc:Choice>
        </mc:AlternateContent>
        <mc:AlternateContent xmlns:mc="http://schemas.openxmlformats.org/markup-compatibility/2006">
          <mc:Choice Requires="x14">
            <control shapeId="12301" r:id="rId8" name="TEL公開ボタン">
              <controlPr defaultSize="0" autoFill="0" autoLine="0" autoPict="0">
                <anchor moveWithCells="1">
                  <from>
                    <xdr:col>10</xdr:col>
                    <xdr:colOff>85725</xdr:colOff>
                    <xdr:row>31</xdr:row>
                    <xdr:rowOff>180975</xdr:rowOff>
                  </from>
                  <to>
                    <xdr:col>10</xdr:col>
                    <xdr:colOff>581025</xdr:colOff>
                    <xdr:row>31</xdr:row>
                    <xdr:rowOff>419100</xdr:rowOff>
                  </to>
                </anchor>
              </controlPr>
            </control>
          </mc:Choice>
        </mc:AlternateContent>
        <mc:AlternateContent xmlns:mc="http://schemas.openxmlformats.org/markup-compatibility/2006">
          <mc:Choice Requires="x14">
            <control shapeId="12302" r:id="rId9" name="TEL非公開ボタン">
              <controlPr defaultSize="0" autoFill="0" autoLine="0" autoPict="0">
                <anchor moveWithCells="1">
                  <from>
                    <xdr:col>10</xdr:col>
                    <xdr:colOff>647700</xdr:colOff>
                    <xdr:row>31</xdr:row>
                    <xdr:rowOff>161925</xdr:rowOff>
                  </from>
                  <to>
                    <xdr:col>10</xdr:col>
                    <xdr:colOff>1381125</xdr:colOff>
                    <xdr:row>31</xdr:row>
                    <xdr:rowOff>438150</xdr:rowOff>
                  </to>
                </anchor>
              </controlPr>
            </control>
          </mc:Choice>
        </mc:AlternateContent>
        <mc:AlternateContent xmlns:mc="http://schemas.openxmlformats.org/markup-compatibility/2006">
          <mc:Choice Requires="x14">
            <control shapeId="12305" r:id="rId10" name="TEL公開／非公開グループ">
              <controlPr defaultSize="0" autoFill="0" autoPict="0">
                <anchor moveWithCells="1">
                  <from>
                    <xdr:col>9</xdr:col>
                    <xdr:colOff>1057275</xdr:colOff>
                    <xdr:row>31</xdr:row>
                    <xdr:rowOff>76200</xdr:rowOff>
                  </from>
                  <to>
                    <xdr:col>10</xdr:col>
                    <xdr:colOff>1552575</xdr:colOff>
                    <xdr:row>31</xdr:row>
                    <xdr:rowOff>466725</xdr:rowOff>
                  </to>
                </anchor>
              </controlPr>
            </control>
          </mc:Choice>
        </mc:AlternateContent>
        <mc:AlternateContent xmlns:mc="http://schemas.openxmlformats.org/markup-compatibility/2006">
          <mc:Choice Requires="x14">
            <control shapeId="12310" r:id="rId11" name="FAX公開ボタン">
              <controlPr defaultSize="0" autoFill="0" autoLine="0" autoPict="0">
                <anchor moveWithCells="1">
                  <from>
                    <xdr:col>10</xdr:col>
                    <xdr:colOff>85725</xdr:colOff>
                    <xdr:row>32</xdr:row>
                    <xdr:rowOff>200025</xdr:rowOff>
                  </from>
                  <to>
                    <xdr:col>10</xdr:col>
                    <xdr:colOff>695325</xdr:colOff>
                    <xdr:row>32</xdr:row>
                    <xdr:rowOff>438150</xdr:rowOff>
                  </to>
                </anchor>
              </controlPr>
            </control>
          </mc:Choice>
        </mc:AlternateContent>
        <mc:AlternateContent xmlns:mc="http://schemas.openxmlformats.org/markup-compatibility/2006">
          <mc:Choice Requires="x14">
            <control shapeId="12311" r:id="rId12" name="FAX非公開ボタン">
              <controlPr defaultSize="0" autoFill="0" autoLine="0" autoPict="0">
                <anchor moveWithCells="1">
                  <from>
                    <xdr:col>10</xdr:col>
                    <xdr:colOff>647700</xdr:colOff>
                    <xdr:row>32</xdr:row>
                    <xdr:rowOff>190500</xdr:rowOff>
                  </from>
                  <to>
                    <xdr:col>10</xdr:col>
                    <xdr:colOff>1257300</xdr:colOff>
                    <xdr:row>32</xdr:row>
                    <xdr:rowOff>428625</xdr:rowOff>
                  </to>
                </anchor>
              </controlPr>
            </control>
          </mc:Choice>
        </mc:AlternateContent>
        <mc:AlternateContent xmlns:mc="http://schemas.openxmlformats.org/markup-compatibility/2006">
          <mc:Choice Requires="x14">
            <control shapeId="12312" r:id="rId13" name="FAX公開／非公開グループ">
              <controlPr defaultSize="0" autoFill="0" autoPict="0">
                <anchor moveWithCells="1">
                  <from>
                    <xdr:col>9</xdr:col>
                    <xdr:colOff>1066800</xdr:colOff>
                    <xdr:row>32</xdr:row>
                    <xdr:rowOff>142875</xdr:rowOff>
                  </from>
                  <to>
                    <xdr:col>10</xdr:col>
                    <xdr:colOff>1571625</xdr:colOff>
                    <xdr:row>33</xdr:row>
                    <xdr:rowOff>57150</xdr:rowOff>
                  </to>
                </anchor>
              </controlPr>
            </control>
          </mc:Choice>
        </mc:AlternateContent>
        <mc:AlternateContent xmlns:mc="http://schemas.openxmlformats.org/markup-compatibility/2006">
          <mc:Choice Requires="x14">
            <control shapeId="12313" r:id="rId14" name="Email公開ボタン">
              <controlPr defaultSize="0" autoFill="0" autoLine="0" autoPict="0">
                <anchor moveWithCells="1">
                  <from>
                    <xdr:col>10</xdr:col>
                    <xdr:colOff>85725</xdr:colOff>
                    <xdr:row>33</xdr:row>
                    <xdr:rowOff>190500</xdr:rowOff>
                  </from>
                  <to>
                    <xdr:col>10</xdr:col>
                    <xdr:colOff>657225</xdr:colOff>
                    <xdr:row>33</xdr:row>
                    <xdr:rowOff>428625</xdr:rowOff>
                  </to>
                </anchor>
              </controlPr>
            </control>
          </mc:Choice>
        </mc:AlternateContent>
        <mc:AlternateContent xmlns:mc="http://schemas.openxmlformats.org/markup-compatibility/2006">
          <mc:Choice Requires="x14">
            <control shapeId="12314" r:id="rId15" name="Email非公開ボタン">
              <controlPr defaultSize="0" autoFill="0" autoLine="0" autoPict="0">
                <anchor moveWithCells="1">
                  <from>
                    <xdr:col>10</xdr:col>
                    <xdr:colOff>647700</xdr:colOff>
                    <xdr:row>33</xdr:row>
                    <xdr:rowOff>200025</xdr:rowOff>
                  </from>
                  <to>
                    <xdr:col>10</xdr:col>
                    <xdr:colOff>1219200</xdr:colOff>
                    <xdr:row>33</xdr:row>
                    <xdr:rowOff>438150</xdr:rowOff>
                  </to>
                </anchor>
              </controlPr>
            </control>
          </mc:Choice>
        </mc:AlternateContent>
        <mc:AlternateContent xmlns:mc="http://schemas.openxmlformats.org/markup-compatibility/2006">
          <mc:Choice Requires="x14">
            <control shapeId="12315" r:id="rId16" name="Email公開／非公開グループ">
              <controlPr defaultSize="0" autoFill="0" autoPict="0">
                <anchor moveWithCells="1">
                  <from>
                    <xdr:col>9</xdr:col>
                    <xdr:colOff>1085850</xdr:colOff>
                    <xdr:row>33</xdr:row>
                    <xdr:rowOff>95250</xdr:rowOff>
                  </from>
                  <to>
                    <xdr:col>10</xdr:col>
                    <xdr:colOff>1476375</xdr:colOff>
                    <xdr:row>34</xdr:row>
                    <xdr:rowOff>28575</xdr:rowOff>
                  </to>
                </anchor>
              </controlPr>
            </control>
          </mc:Choice>
        </mc:AlternateContent>
        <mc:AlternateContent xmlns:mc="http://schemas.openxmlformats.org/markup-compatibility/2006">
          <mc:Choice Requires="x14">
            <control shapeId="12316" r:id="rId17" name="情報発信グループ">
              <controlPr locked="0" defaultSize="0" autoFill="0" autoPict="0">
                <anchor moveWithCells="1">
                  <from>
                    <xdr:col>0</xdr:col>
                    <xdr:colOff>0</xdr:colOff>
                    <xdr:row>12</xdr:row>
                    <xdr:rowOff>28575</xdr:rowOff>
                  </from>
                  <to>
                    <xdr:col>0</xdr:col>
                    <xdr:colOff>1590675</xdr:colOff>
                    <xdr:row>15</xdr:row>
                    <xdr:rowOff>28575</xdr:rowOff>
                  </to>
                </anchor>
              </controlPr>
            </control>
          </mc:Choice>
        </mc:AlternateContent>
        <mc:AlternateContent xmlns:mc="http://schemas.openxmlformats.org/markup-compatibility/2006">
          <mc:Choice Requires="x14">
            <control shapeId="12317" r:id="rId18" name="登録継続はい">
              <controlPr locked="0" defaultSize="0" autoFill="0" autoLine="0" autoPict="0">
                <anchor moveWithCells="1">
                  <from>
                    <xdr:col>0</xdr:col>
                    <xdr:colOff>180975</xdr:colOff>
                    <xdr:row>10</xdr:row>
                    <xdr:rowOff>95250</xdr:rowOff>
                  </from>
                  <to>
                    <xdr:col>0</xdr:col>
                    <xdr:colOff>1343025</xdr:colOff>
                    <xdr:row>10</xdr:row>
                    <xdr:rowOff>361950</xdr:rowOff>
                  </to>
                </anchor>
              </controlPr>
            </control>
          </mc:Choice>
        </mc:AlternateContent>
        <mc:AlternateContent xmlns:mc="http://schemas.openxmlformats.org/markup-compatibility/2006">
          <mc:Choice Requires="x14">
            <control shapeId="12318" r:id="rId19" name="登録継続グループ">
              <controlPr locked="0" defaultSize="0" autoFill="0" autoPict="0">
                <anchor moveWithCells="1">
                  <from>
                    <xdr:col>0</xdr:col>
                    <xdr:colOff>9525</xdr:colOff>
                    <xdr:row>16</xdr:row>
                    <xdr:rowOff>0</xdr:rowOff>
                  </from>
                  <to>
                    <xdr:col>2</xdr:col>
                    <xdr:colOff>400050</xdr:colOff>
                    <xdr:row>20</xdr:row>
                    <xdr:rowOff>342900</xdr:rowOff>
                  </to>
                </anchor>
              </controlPr>
            </control>
          </mc:Choice>
        </mc:AlternateContent>
        <mc:AlternateContent xmlns:mc="http://schemas.openxmlformats.org/markup-compatibility/2006">
          <mc:Choice Requires="x14">
            <control shapeId="12319" r:id="rId20" name="情報発信はい">
              <controlPr locked="0" defaultSize="0" autoFill="0" autoLine="0" autoPict="0">
                <anchor moveWithCells="1">
                  <from>
                    <xdr:col>0</xdr:col>
                    <xdr:colOff>200025</xdr:colOff>
                    <xdr:row>14</xdr:row>
                    <xdr:rowOff>133350</xdr:rowOff>
                  </from>
                  <to>
                    <xdr:col>0</xdr:col>
                    <xdr:colOff>1295400</xdr:colOff>
                    <xdr:row>14</xdr:row>
                    <xdr:rowOff>390525</xdr:rowOff>
                  </to>
                </anchor>
              </controlPr>
            </control>
          </mc:Choice>
        </mc:AlternateContent>
        <mc:AlternateContent xmlns:mc="http://schemas.openxmlformats.org/markup-compatibility/2006">
          <mc:Choice Requires="x14">
            <control shapeId="12320" r:id="rId21" name="登録継続いいえ">
              <controlPr locked="0" defaultSize="0" autoFill="0" autoLine="0" autoPict="0">
                <anchor moveWithCells="1">
                  <from>
                    <xdr:col>0</xdr:col>
                    <xdr:colOff>180975</xdr:colOff>
                    <xdr:row>10</xdr:row>
                    <xdr:rowOff>276225</xdr:rowOff>
                  </from>
                  <to>
                    <xdr:col>1</xdr:col>
                    <xdr:colOff>523875</xdr:colOff>
                    <xdr:row>10</xdr:row>
                    <xdr:rowOff>504825</xdr:rowOff>
                  </to>
                </anchor>
              </controlPr>
            </control>
          </mc:Choice>
        </mc:AlternateContent>
        <mc:AlternateContent xmlns:mc="http://schemas.openxmlformats.org/markup-compatibility/2006">
          <mc:Choice Requires="x14">
            <control shapeId="12321" r:id="rId22" name="情報発信いいえ">
              <controlPr locked="0" defaultSize="0" autoFill="0" autoLine="0" autoPict="0">
                <anchor moveWithCells="1">
                  <from>
                    <xdr:col>0</xdr:col>
                    <xdr:colOff>200025</xdr:colOff>
                    <xdr:row>14</xdr:row>
                    <xdr:rowOff>352425</xdr:rowOff>
                  </from>
                  <to>
                    <xdr:col>0</xdr:col>
                    <xdr:colOff>885825</xdr:colOff>
                    <xdr:row>14</xdr:row>
                    <xdr:rowOff>581025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市町村コード!$A$2:$A$41</xm:f>
          </x14:formula1>
          <xm:sqref>D31:E31 B43:K43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A06B-1A91-4A9B-B6AC-159381D8830D}">
  <dimension ref="A1:U52"/>
  <sheetViews>
    <sheetView showGridLines="0" zoomScaleNormal="100" workbookViewId="0">
      <selection activeCell="A5" sqref="A5:B5"/>
    </sheetView>
  </sheetViews>
  <sheetFormatPr defaultColWidth="8.625" defaultRowHeight="18.75" x14ac:dyDescent="0.4"/>
  <cols>
    <col min="1" max="1" width="22.875" style="5" customWidth="1"/>
    <col min="2" max="2" width="20.5" style="5" bestFit="1" customWidth="1"/>
    <col min="3" max="3" width="12" style="5" customWidth="1"/>
    <col min="4" max="4" width="5.375" style="5" customWidth="1"/>
    <col min="5" max="5" width="4.125" style="5" bestFit="1" customWidth="1"/>
    <col min="6" max="6" width="6.75" style="5" customWidth="1"/>
    <col min="7" max="7" width="3" style="5" bestFit="1" customWidth="1"/>
    <col min="8" max="8" width="5" style="5" customWidth="1"/>
    <col min="9" max="9" width="4.375" style="5" customWidth="1"/>
    <col min="10" max="10" width="14.375" style="5" customWidth="1"/>
    <col min="11" max="11" width="20.75" style="5" customWidth="1"/>
    <col min="12" max="12" width="8.375" style="5" customWidth="1"/>
    <col min="13" max="14" width="8.625" customWidth="1"/>
    <col min="15" max="15" width="8.625" style="5" customWidth="1"/>
    <col min="16" max="17" width="8.625" style="5" hidden="1" customWidth="1"/>
    <col min="18" max="18" width="10.5" style="4" hidden="1" customWidth="1"/>
    <col min="19" max="19" width="32.125" style="15" hidden="1" customWidth="1"/>
    <col min="20" max="20" width="15.25" style="5" hidden="1" customWidth="1"/>
    <col min="21" max="16384" width="8.625" style="5"/>
  </cols>
  <sheetData>
    <row r="1" spans="1:20" ht="48.75" customHeight="1" x14ac:dyDescent="0.4">
      <c r="A1" s="88" t="s">
        <v>163</v>
      </c>
      <c r="B1" s="88"/>
      <c r="C1" s="88"/>
      <c r="D1" s="88"/>
      <c r="E1" s="88"/>
      <c r="F1" s="88"/>
      <c r="G1" s="88"/>
      <c r="H1" s="88"/>
      <c r="I1" s="88"/>
      <c r="J1" s="88"/>
      <c r="K1" s="88"/>
      <c r="L1" s="76"/>
      <c r="M1" s="5"/>
      <c r="O1"/>
      <c r="R1" s="5"/>
      <c r="S1" s="4"/>
      <c r="T1" s="15"/>
    </row>
    <row r="2" spans="1:20" x14ac:dyDescent="0.4">
      <c r="A2" s="87" t="s">
        <v>159</v>
      </c>
      <c r="B2" s="87"/>
      <c r="C2" s="87"/>
      <c r="D2" s="87"/>
      <c r="E2" s="87"/>
      <c r="F2" s="87"/>
      <c r="G2" s="87"/>
      <c r="H2" s="87"/>
      <c r="I2" s="87"/>
      <c r="J2" s="87"/>
      <c r="K2" s="87"/>
      <c r="L2" s="75"/>
      <c r="M2" s="5"/>
      <c r="O2"/>
      <c r="R2" s="5"/>
      <c r="S2" s="4"/>
      <c r="T2" s="15"/>
    </row>
    <row r="3" spans="1:20" ht="19.5" thickBot="1" x14ac:dyDescent="0.45">
      <c r="A3" s="50" t="s">
        <v>160</v>
      </c>
      <c r="B3" s="49"/>
      <c r="C3" s="49"/>
      <c r="D3" s="49"/>
      <c r="E3" s="49"/>
      <c r="F3" s="49"/>
      <c r="G3" s="49"/>
      <c r="H3" s="49"/>
      <c r="I3" s="49"/>
      <c r="J3" s="49"/>
      <c r="K3" s="49"/>
      <c r="L3" s="49"/>
      <c r="M3" s="5"/>
      <c r="O3"/>
      <c r="R3" s="5"/>
      <c r="S3" s="4"/>
      <c r="T3" s="15"/>
    </row>
    <row r="4" spans="1:20" ht="20.25" customHeight="1" x14ac:dyDescent="0.4">
      <c r="A4" s="51" t="s">
        <v>164</v>
      </c>
      <c r="B4" s="52"/>
      <c r="C4" s="53" t="s">
        <v>6</v>
      </c>
      <c r="D4" s="103"/>
      <c r="E4" s="103"/>
      <c r="F4" s="103"/>
      <c r="G4" s="52"/>
      <c r="H4" s="52"/>
      <c r="I4" s="52"/>
      <c r="J4" s="52"/>
      <c r="K4" s="54"/>
      <c r="M4" s="5"/>
      <c r="O4"/>
      <c r="R4" s="5"/>
      <c r="S4" s="4"/>
      <c r="T4" s="15"/>
    </row>
    <row r="5" spans="1:20" ht="31.5" customHeight="1" x14ac:dyDescent="0.4">
      <c r="A5" s="159" t="s">
        <v>188</v>
      </c>
      <c r="B5" s="160"/>
      <c r="C5" s="85">
        <v>1</v>
      </c>
      <c r="D5" s="164"/>
      <c r="E5" s="164"/>
      <c r="F5" s="164"/>
      <c r="G5" s="165"/>
      <c r="H5" s="165"/>
      <c r="I5" s="165"/>
      <c r="J5" s="165"/>
      <c r="K5" s="57"/>
      <c r="L5" s="56"/>
      <c r="M5" s="5"/>
      <c r="O5"/>
    </row>
    <row r="6" spans="1:20" ht="23.25" customHeight="1" x14ac:dyDescent="0.4">
      <c r="A6" s="84" t="s">
        <v>166</v>
      </c>
      <c r="B6" s="164"/>
      <c r="C6" s="164"/>
      <c r="D6" s="164"/>
      <c r="E6" s="164"/>
      <c r="F6" s="164"/>
      <c r="G6" s="164"/>
      <c r="H6" s="164"/>
      <c r="I6" s="164"/>
      <c r="J6" s="166"/>
      <c r="K6" s="77"/>
      <c r="L6" s="72"/>
      <c r="M6" s="5"/>
      <c r="O6"/>
    </row>
    <row r="7" spans="1:20" ht="23.25" customHeight="1" x14ac:dyDescent="0.4">
      <c r="A7" s="84"/>
      <c r="B7" s="164"/>
      <c r="C7" s="164"/>
      <c r="D7" s="164"/>
      <c r="E7" s="164"/>
      <c r="F7" s="164"/>
      <c r="G7" s="164"/>
      <c r="H7" s="164"/>
      <c r="I7" s="164"/>
      <c r="J7" s="166"/>
      <c r="K7" s="77"/>
      <c r="L7" s="72"/>
      <c r="M7" s="5"/>
      <c r="O7"/>
    </row>
    <row r="8" spans="1:20" ht="21" customHeight="1" x14ac:dyDescent="0.4">
      <c r="A8" s="70" t="s">
        <v>184</v>
      </c>
      <c r="B8" s="167"/>
      <c r="C8" s="167"/>
      <c r="D8" s="167"/>
      <c r="E8" s="167"/>
      <c r="F8" s="167"/>
      <c r="G8" s="167"/>
      <c r="H8" s="167"/>
      <c r="I8" s="167"/>
      <c r="J8" s="167"/>
      <c r="K8" s="73"/>
      <c r="L8" s="71"/>
      <c r="M8" s="5"/>
      <c r="O8"/>
    </row>
    <row r="9" spans="1:20" ht="21" customHeight="1" x14ac:dyDescent="0.4">
      <c r="A9" s="59" t="s">
        <v>167</v>
      </c>
      <c r="B9" s="168"/>
      <c r="C9" s="168"/>
      <c r="D9" s="168"/>
      <c r="E9" s="168"/>
      <c r="F9" s="168"/>
      <c r="G9" s="168"/>
      <c r="H9" s="168"/>
      <c r="I9" s="168"/>
      <c r="J9" s="168"/>
      <c r="K9" s="60"/>
      <c r="L9" s="47"/>
      <c r="M9" s="5"/>
      <c r="O9"/>
    </row>
    <row r="10" spans="1:20" ht="21" customHeight="1" x14ac:dyDescent="0.4">
      <c r="A10" s="59" t="s">
        <v>186</v>
      </c>
      <c r="B10" s="168"/>
      <c r="C10" s="168"/>
      <c r="D10" s="168"/>
      <c r="E10" s="168"/>
      <c r="F10" s="168"/>
      <c r="G10" s="168"/>
      <c r="H10" s="168"/>
      <c r="I10" s="168"/>
      <c r="J10" s="168"/>
      <c r="K10" s="60"/>
      <c r="L10" s="47"/>
      <c r="M10" s="5"/>
      <c r="O10"/>
    </row>
    <row r="11" spans="1:20" ht="48" customHeight="1" x14ac:dyDescent="0.4">
      <c r="A11" s="90"/>
      <c r="B11" s="91"/>
      <c r="C11" s="92"/>
      <c r="D11" s="96" t="str">
        <f>IF(R11=2,"　これまでご登録いただきまして、誠にありがとうございました。","")</f>
        <v/>
      </c>
      <c r="E11" s="169"/>
      <c r="F11" s="169"/>
      <c r="G11" s="169"/>
      <c r="H11" s="169"/>
      <c r="I11" s="169"/>
      <c r="J11" s="169"/>
      <c r="K11" s="97"/>
      <c r="L11" s="68"/>
      <c r="M11" s="5"/>
      <c r="O11"/>
      <c r="R11" s="3">
        <v>1</v>
      </c>
      <c r="S11" s="48" t="str">
        <f>IF(R11=1,"TRUE","FALSE")</f>
        <v>TRUE</v>
      </c>
    </row>
    <row r="12" spans="1:20" ht="23.25" customHeight="1" x14ac:dyDescent="0.4">
      <c r="A12" s="84"/>
      <c r="B12" s="164"/>
      <c r="C12" s="164"/>
      <c r="D12" s="164"/>
      <c r="E12" s="164"/>
      <c r="F12" s="164"/>
      <c r="G12" s="164"/>
      <c r="H12" s="164"/>
      <c r="I12" s="164"/>
      <c r="J12" s="166"/>
      <c r="K12" s="77"/>
      <c r="L12" s="72"/>
      <c r="M12" s="5"/>
      <c r="O12"/>
    </row>
    <row r="13" spans="1:20" ht="21" customHeight="1" x14ac:dyDescent="0.4">
      <c r="A13" s="70" t="s">
        <v>185</v>
      </c>
      <c r="B13" s="167"/>
      <c r="C13" s="167"/>
      <c r="D13" s="167"/>
      <c r="E13" s="167"/>
      <c r="F13" s="167"/>
      <c r="G13" s="167"/>
      <c r="H13" s="167"/>
      <c r="I13" s="167"/>
      <c r="J13" s="167"/>
      <c r="K13" s="73"/>
      <c r="L13" s="71"/>
      <c r="M13" s="5"/>
      <c r="O13"/>
      <c r="S13" s="58" t="str">
        <f>IF(A5="","",A5)</f>
        <v>青森県歴史クラブ</v>
      </c>
    </row>
    <row r="14" spans="1:20" ht="21" customHeight="1" x14ac:dyDescent="0.4">
      <c r="A14" s="59" t="s">
        <v>165</v>
      </c>
      <c r="B14" s="168"/>
      <c r="C14" s="168"/>
      <c r="D14" s="168"/>
      <c r="E14" s="168"/>
      <c r="F14" s="168"/>
      <c r="G14" s="168"/>
      <c r="H14" s="168"/>
      <c r="I14" s="168"/>
      <c r="J14" s="168"/>
      <c r="K14" s="74"/>
      <c r="L14" s="47"/>
      <c r="M14" s="5"/>
      <c r="O14"/>
      <c r="S14" s="61">
        <f>IF(C5="","",C5)</f>
        <v>1</v>
      </c>
    </row>
    <row r="15" spans="1:20" ht="56.25" customHeight="1" x14ac:dyDescent="0.4">
      <c r="A15" s="62"/>
      <c r="B15" s="89" t="s">
        <v>162</v>
      </c>
      <c r="C15" s="89"/>
      <c r="D15" s="161" t="s">
        <v>189</v>
      </c>
      <c r="E15" s="162"/>
      <c r="F15" s="162"/>
      <c r="G15" s="162"/>
      <c r="H15" s="162"/>
      <c r="I15" s="162"/>
      <c r="J15" s="162"/>
      <c r="K15" s="163"/>
      <c r="L15" s="69"/>
      <c r="M15" s="5"/>
      <c r="O15"/>
      <c r="R15" s="3">
        <v>1</v>
      </c>
      <c r="S15" s="48" t="str">
        <f>IF(D15="","",D15)</f>
        <v>○○市の団体・サークルリストに登録。Facebookを運用中。</v>
      </c>
    </row>
    <row r="16" spans="1:20" ht="21" customHeight="1" x14ac:dyDescent="0.4">
      <c r="A16" s="63"/>
      <c r="B16" s="170"/>
      <c r="C16" s="170"/>
      <c r="D16" s="170"/>
      <c r="E16" s="170"/>
      <c r="F16" s="170"/>
      <c r="G16" s="170"/>
      <c r="H16" s="170"/>
      <c r="I16" s="170"/>
      <c r="J16" s="170"/>
      <c r="K16" s="64"/>
      <c r="L16" s="46"/>
      <c r="M16" s="5"/>
      <c r="O16"/>
      <c r="S16" s="48" t="str">
        <f>IF(R15=1,"TRUE","FALSE")</f>
        <v>TRUE</v>
      </c>
    </row>
    <row r="17" spans="1:21" hidden="1" x14ac:dyDescent="0.4">
      <c r="A17" s="171"/>
      <c r="B17" s="164"/>
      <c r="C17" s="164"/>
      <c r="D17" s="164"/>
      <c r="E17" s="164"/>
      <c r="F17" s="164"/>
      <c r="G17" s="164"/>
      <c r="H17" s="164"/>
      <c r="I17" s="164"/>
      <c r="J17" s="164"/>
      <c r="K17" s="172"/>
    </row>
    <row r="18" spans="1:21" ht="21" customHeight="1" thickBot="1" x14ac:dyDescent="0.45">
      <c r="A18" s="65"/>
      <c r="B18" s="66"/>
      <c r="C18" s="66"/>
      <c r="D18" s="66"/>
      <c r="E18" s="66"/>
      <c r="F18" s="66"/>
      <c r="G18" s="66"/>
      <c r="H18" s="66"/>
      <c r="I18" s="66"/>
      <c r="J18" s="66"/>
      <c r="K18" s="67"/>
      <c r="L18" s="47"/>
      <c r="M18" s="5"/>
      <c r="O18"/>
    </row>
    <row r="19" spans="1:21" ht="21" customHeight="1" x14ac:dyDescent="0.4">
      <c r="A19" s="46"/>
      <c r="B19" s="46"/>
      <c r="C19" s="46"/>
      <c r="D19" s="46"/>
      <c r="E19" s="46"/>
      <c r="F19" s="46"/>
      <c r="G19" s="46"/>
      <c r="H19" s="46"/>
      <c r="I19" s="46"/>
      <c r="J19" s="46"/>
      <c r="K19" s="46"/>
      <c r="L19" s="46"/>
      <c r="M19" s="5"/>
      <c r="O19"/>
      <c r="R19" s="5"/>
      <c r="S19" s="4"/>
      <c r="T19" s="15"/>
    </row>
    <row r="20" spans="1:21" ht="21.75" customHeight="1" x14ac:dyDescent="0.4">
      <c r="A20" s="78" t="s">
        <v>168</v>
      </c>
      <c r="B20" s="78"/>
      <c r="C20" s="78"/>
      <c r="D20" s="78"/>
      <c r="E20" s="78"/>
      <c r="F20" s="78"/>
      <c r="G20" s="78"/>
      <c r="H20" s="78"/>
      <c r="I20" s="78"/>
      <c r="J20" s="78"/>
      <c r="K20" s="78"/>
      <c r="L20" s="78"/>
    </row>
    <row r="21" spans="1:21" ht="261" customHeight="1" x14ac:dyDescent="0.4">
      <c r="A21" s="100"/>
      <c r="B21" s="101"/>
      <c r="C21" s="101"/>
      <c r="D21" s="101"/>
      <c r="E21" s="101"/>
      <c r="F21" s="101"/>
      <c r="G21" s="101"/>
      <c r="H21" s="101"/>
      <c r="I21" s="101"/>
      <c r="J21" s="101"/>
      <c r="K21" s="102"/>
    </row>
    <row r="22" spans="1:21" ht="30" customHeight="1" x14ac:dyDescent="0.4">
      <c r="A22" s="104" t="s">
        <v>15</v>
      </c>
      <c r="B22" s="105"/>
      <c r="C22" s="105"/>
      <c r="D22" s="105"/>
      <c r="E22" s="105"/>
      <c r="F22" s="105"/>
      <c r="G22" s="105"/>
      <c r="H22" s="105"/>
      <c r="I22" s="105"/>
      <c r="J22" s="105"/>
      <c r="K22" s="106"/>
      <c r="L22" s="27" t="str">
        <f>IF(R22=FALSE,"重要事項を確認の上、チェックボックスをクリックしてください。","")</f>
        <v/>
      </c>
      <c r="R22" s="3" t="b">
        <v>1</v>
      </c>
    </row>
    <row r="23" spans="1:21" ht="21.95" customHeight="1" x14ac:dyDescent="0.4">
      <c r="A23" s="108"/>
      <c r="B23" s="108"/>
      <c r="C23" s="108"/>
      <c r="D23" s="108"/>
      <c r="E23" s="108"/>
      <c r="F23" s="108"/>
      <c r="G23" s="108"/>
      <c r="H23" s="108"/>
      <c r="I23" s="108"/>
      <c r="J23" s="108"/>
      <c r="K23" s="108"/>
    </row>
    <row r="24" spans="1:21" ht="17.45" customHeight="1" x14ac:dyDescent="0.4">
      <c r="A24" s="111" t="s">
        <v>169</v>
      </c>
      <c r="B24" s="111"/>
      <c r="C24" s="111"/>
      <c r="D24" s="111"/>
      <c r="E24" s="111"/>
      <c r="F24" s="111"/>
      <c r="G24" s="111"/>
      <c r="H24" s="111"/>
      <c r="I24" s="111"/>
      <c r="J24" s="111"/>
      <c r="K24" s="111"/>
    </row>
    <row r="25" spans="1:21" ht="16.5" thickBot="1" x14ac:dyDescent="0.45">
      <c r="A25" s="112" t="s">
        <v>8</v>
      </c>
      <c r="B25" s="112"/>
      <c r="C25" s="112" t="s">
        <v>7</v>
      </c>
      <c r="D25" s="112"/>
      <c r="E25" s="112"/>
      <c r="F25" s="112"/>
      <c r="G25" s="112"/>
      <c r="H25" s="112"/>
      <c r="I25" s="112"/>
      <c r="J25" s="112"/>
      <c r="K25" s="23" t="s">
        <v>18</v>
      </c>
      <c r="M25" s="24"/>
      <c r="N25" s="24"/>
      <c r="S25" s="15" t="str">
        <f>IF(F2="","",F2)</f>
        <v/>
      </c>
    </row>
    <row r="26" spans="1:21" ht="12.6" customHeight="1" x14ac:dyDescent="0.4">
      <c r="A26" s="107" t="s">
        <v>125</v>
      </c>
      <c r="B26" s="38" t="s">
        <v>17</v>
      </c>
      <c r="C26" s="153" t="s">
        <v>179</v>
      </c>
      <c r="D26" s="153"/>
      <c r="E26" s="153"/>
      <c r="F26" s="153"/>
      <c r="G26" s="153"/>
      <c r="H26" s="153"/>
      <c r="I26" s="153"/>
      <c r="J26" s="153"/>
      <c r="K26" s="121" t="s">
        <v>16</v>
      </c>
      <c r="L26" s="27" t="str">
        <f>IF(C26="","氏名ふりがなを入力してください","")</f>
        <v/>
      </c>
      <c r="S26" s="41" t="str">
        <f>IF(C26="","",C26)</f>
        <v>あおもりけんれきしくらぶ</v>
      </c>
      <c r="T26" s="5" t="s">
        <v>135</v>
      </c>
    </row>
    <row r="27" spans="1:21" ht="28.5" customHeight="1" thickBot="1" x14ac:dyDescent="0.45">
      <c r="A27" s="107"/>
      <c r="B27" s="37" t="s">
        <v>3</v>
      </c>
      <c r="C27" s="154" t="s">
        <v>188</v>
      </c>
      <c r="D27" s="154"/>
      <c r="E27" s="154"/>
      <c r="F27" s="154"/>
      <c r="G27" s="154"/>
      <c r="H27" s="154"/>
      <c r="I27" s="154"/>
      <c r="J27" s="154"/>
      <c r="K27" s="122"/>
      <c r="L27" s="27" t="str">
        <f>IF(C27="","氏名を入力してください","")</f>
        <v/>
      </c>
      <c r="S27" s="42" t="str">
        <f>IF(C27="","",C27)</f>
        <v>青森県歴史クラブ</v>
      </c>
      <c r="T27" s="5" t="s">
        <v>135</v>
      </c>
    </row>
    <row r="28" spans="1:21" s="8" customFormat="1" ht="12.6" customHeight="1" x14ac:dyDescent="0.4">
      <c r="A28" s="107" t="s">
        <v>127</v>
      </c>
      <c r="B28" s="38" t="s">
        <v>0</v>
      </c>
      <c r="C28" s="153" t="s">
        <v>180</v>
      </c>
      <c r="D28" s="153"/>
      <c r="E28" s="153"/>
      <c r="F28" s="153"/>
      <c r="G28" s="153"/>
      <c r="H28" s="153"/>
      <c r="I28" s="153"/>
      <c r="J28" s="153"/>
      <c r="K28" s="123" t="s">
        <v>19</v>
      </c>
      <c r="L28" s="26"/>
      <c r="S28" s="41" t="str">
        <f>IF(C28="","",C28)</f>
        <v>しゃきょう　たろう</v>
      </c>
      <c r="T28" s="8" t="s">
        <v>136</v>
      </c>
    </row>
    <row r="29" spans="1:21" ht="28.5" customHeight="1" thickBot="1" x14ac:dyDescent="0.45">
      <c r="A29" s="107"/>
      <c r="B29" s="37" t="s">
        <v>3</v>
      </c>
      <c r="C29" s="154" t="s">
        <v>190</v>
      </c>
      <c r="D29" s="154"/>
      <c r="E29" s="154"/>
      <c r="F29" s="154"/>
      <c r="G29" s="154"/>
      <c r="H29" s="154"/>
      <c r="I29" s="154"/>
      <c r="J29" s="154"/>
      <c r="K29" s="124"/>
      <c r="L29" s="25"/>
      <c r="S29" s="42" t="str">
        <f>IF(C29="","",C29)</f>
        <v>社教　太郎</v>
      </c>
      <c r="T29" s="8" t="s">
        <v>126</v>
      </c>
      <c r="U29" s="8"/>
    </row>
    <row r="30" spans="1:21" ht="13.5" customHeight="1" thickBot="1" x14ac:dyDescent="0.45">
      <c r="A30" s="107" t="s">
        <v>2</v>
      </c>
      <c r="B30" s="35" t="s">
        <v>20</v>
      </c>
      <c r="C30" s="6" t="s">
        <v>9</v>
      </c>
      <c r="D30" s="86" t="s">
        <v>181</v>
      </c>
      <c r="E30" s="11" t="s">
        <v>10</v>
      </c>
      <c r="F30" s="86" t="s">
        <v>182</v>
      </c>
      <c r="G30" s="135"/>
      <c r="H30" s="135"/>
      <c r="I30" s="135"/>
      <c r="J30" s="135"/>
      <c r="K30" s="121" t="s">
        <v>4</v>
      </c>
      <c r="L30" s="27" t="str">
        <f>IF(OR(D30="",F30=""),"郵便番号を入力してください","")</f>
        <v/>
      </c>
      <c r="R30" s="3">
        <v>1</v>
      </c>
      <c r="S30" s="40" t="str">
        <f>IF(R30=1,"TRUE","FALSE")</f>
        <v>TRUE</v>
      </c>
    </row>
    <row r="31" spans="1:21" ht="36.75" customHeight="1" thickBot="1" x14ac:dyDescent="0.45">
      <c r="A31" s="107"/>
      <c r="B31" s="36" t="s">
        <v>170</v>
      </c>
      <c r="C31" s="20" t="s">
        <v>13</v>
      </c>
      <c r="D31" s="155" t="s">
        <v>191</v>
      </c>
      <c r="E31" s="155"/>
      <c r="F31" s="21" t="s">
        <v>14</v>
      </c>
      <c r="G31" s="156" t="s">
        <v>192</v>
      </c>
      <c r="H31" s="157"/>
      <c r="I31" s="157"/>
      <c r="J31" s="158"/>
      <c r="K31" s="122"/>
      <c r="L31" s="27" t="str">
        <f>IF(OR(D31="",G31=""),"住所を入力してください","")</f>
        <v/>
      </c>
      <c r="S31" s="43" t="str">
        <f>IF(OR(D30="",F30=""),"",D30&amp;E30&amp;F30)</f>
        <v>030-0111</v>
      </c>
      <c r="T31" s="5" t="s">
        <v>33</v>
      </c>
    </row>
    <row r="32" spans="1:21" ht="37.5" customHeight="1" thickBot="1" x14ac:dyDescent="0.45">
      <c r="A32" s="107"/>
      <c r="B32" s="34" t="s">
        <v>171</v>
      </c>
      <c r="C32" s="173" t="s">
        <v>193</v>
      </c>
      <c r="D32" s="174"/>
      <c r="E32" s="2" t="s">
        <v>32</v>
      </c>
      <c r="F32" s="175" t="s">
        <v>194</v>
      </c>
      <c r="G32" s="2" t="s">
        <v>32</v>
      </c>
      <c r="H32" s="174" t="s">
        <v>195</v>
      </c>
      <c r="I32" s="174"/>
      <c r="J32" s="176"/>
      <c r="K32" s="9" t="s">
        <v>19</v>
      </c>
      <c r="L32" s="27" t="str">
        <f>IF(OR(C32="",F32="",H32=""),"電話番号を入力してください","")</f>
        <v/>
      </c>
      <c r="S32" s="43" t="str">
        <f>IF(OR(D31="",G31=""),"",D31&amp;G31)</f>
        <v>青森市荒川藤戸119-7
青森県総合社会教育センター
団体連絡室内</v>
      </c>
      <c r="T32" s="5" t="s">
        <v>35</v>
      </c>
    </row>
    <row r="33" spans="1:20" ht="37.5" customHeight="1" x14ac:dyDescent="0.4">
      <c r="A33" s="107"/>
      <c r="B33" s="33" t="s">
        <v>1</v>
      </c>
      <c r="C33" s="129"/>
      <c r="D33" s="130"/>
      <c r="E33" s="2" t="s">
        <v>32</v>
      </c>
      <c r="F33" s="28"/>
      <c r="G33" s="2" t="s">
        <v>32</v>
      </c>
      <c r="H33" s="130"/>
      <c r="I33" s="130"/>
      <c r="J33" s="131"/>
      <c r="K33" s="9" t="s">
        <v>19</v>
      </c>
      <c r="L33" s="25"/>
      <c r="S33" s="41" t="str">
        <f>IF(OR(C32="",F32="",H32=""),"",C32&amp;E32&amp;F32&amp;G32&amp;H32)</f>
        <v>△△△－××××－○○○○</v>
      </c>
      <c r="T33" s="5" t="s">
        <v>36</v>
      </c>
    </row>
    <row r="34" spans="1:20" ht="37.5" customHeight="1" thickBot="1" x14ac:dyDescent="0.45">
      <c r="A34" s="107"/>
      <c r="B34" s="32" t="s">
        <v>124</v>
      </c>
      <c r="C34" s="143" t="s">
        <v>196</v>
      </c>
      <c r="D34" s="144"/>
      <c r="E34" s="144"/>
      <c r="F34" s="22" t="s">
        <v>123</v>
      </c>
      <c r="G34" s="145" t="s">
        <v>197</v>
      </c>
      <c r="H34" s="145"/>
      <c r="I34" s="145"/>
      <c r="J34" s="146"/>
      <c r="K34" s="10" t="s">
        <v>19</v>
      </c>
      <c r="L34" s="27" t="str">
        <f>IF(OR(C34="",G34=""),"Emailアドレスを入力してください","")</f>
        <v/>
      </c>
      <c r="R34" s="3">
        <v>2</v>
      </c>
      <c r="S34" s="40" t="str">
        <f>IF(R34=1,"TRUE","FALSE")</f>
        <v>FALSE</v>
      </c>
      <c r="T34" s="5" t="s">
        <v>37</v>
      </c>
    </row>
    <row r="35" spans="1:20" x14ac:dyDescent="0.4">
      <c r="A35" s="120" t="s">
        <v>172</v>
      </c>
      <c r="B35" s="120"/>
      <c r="C35" s="120"/>
      <c r="D35" s="120"/>
      <c r="E35" s="120"/>
      <c r="F35" s="120"/>
      <c r="G35" s="120"/>
      <c r="H35" s="120"/>
      <c r="I35" s="120"/>
      <c r="J35" s="120"/>
      <c r="K35" s="27" t="str">
        <f>IF(AND(S34="FALSE",S36="FALSE",S38="FALSE"),"連絡先（電話、FAX、Email）は１つ以上公開してください","")</f>
        <v/>
      </c>
      <c r="L35" s="7"/>
      <c r="S35" s="41" t="str">
        <f>IF(OR(C33="",F33="",H33=""),"",C33&amp;E33&amp;F33&amp;G33&amp;H33)</f>
        <v/>
      </c>
      <c r="T35" s="5" t="s">
        <v>38</v>
      </c>
    </row>
    <row r="36" spans="1:20" ht="10.5" customHeight="1" thickBot="1" x14ac:dyDescent="0.45">
      <c r="K36" s="7"/>
      <c r="L36" s="7"/>
      <c r="R36" s="3">
        <v>2</v>
      </c>
      <c r="S36" s="40" t="str">
        <f>IF(R36=1,"TRUE","FALSE")</f>
        <v>FALSE</v>
      </c>
      <c r="T36" s="5" t="s">
        <v>39</v>
      </c>
    </row>
    <row r="37" spans="1:20" ht="18" customHeight="1" x14ac:dyDescent="0.4">
      <c r="L37" s="7"/>
      <c r="R37" s="5"/>
      <c r="S37" s="41" t="str">
        <f>IF(OR(C34="",G34=""),"",C34&amp;F34&amp;G34)</f>
        <v>tarou_shakyo＠aomori.com</v>
      </c>
      <c r="T37" s="5" t="s">
        <v>40</v>
      </c>
    </row>
    <row r="38" spans="1:20" ht="18" customHeight="1" thickBot="1" x14ac:dyDescent="0.45">
      <c r="L38" s="7"/>
      <c r="R38" s="3">
        <v>1</v>
      </c>
      <c r="S38" s="40" t="str">
        <f>IF(R38=1,"TRUE","FALSE")</f>
        <v>TRUE</v>
      </c>
      <c r="T38" s="5" t="s">
        <v>41</v>
      </c>
    </row>
    <row r="39" spans="1:20" ht="18" customHeight="1" x14ac:dyDescent="0.4">
      <c r="L39" s="7"/>
    </row>
    <row r="40" spans="1:20" ht="18" customHeight="1" x14ac:dyDescent="0.4">
      <c r="A40" s="125" t="s">
        <v>173</v>
      </c>
      <c r="B40" s="125"/>
      <c r="C40" s="125"/>
      <c r="D40" s="125"/>
      <c r="E40" s="125"/>
      <c r="F40" s="125"/>
      <c r="G40" s="125"/>
      <c r="H40" s="125"/>
      <c r="I40" s="125"/>
      <c r="J40" s="125"/>
      <c r="K40" s="125"/>
      <c r="L40" s="7"/>
    </row>
    <row r="41" spans="1:20" ht="18" customHeight="1" thickBot="1" x14ac:dyDescent="0.45">
      <c r="A41" s="29" t="s">
        <v>8</v>
      </c>
      <c r="B41" s="141"/>
      <c r="C41" s="141"/>
      <c r="D41" s="141"/>
      <c r="E41" s="141"/>
      <c r="F41" s="141"/>
      <c r="G41" s="141"/>
      <c r="H41" s="141"/>
      <c r="I41" s="141"/>
      <c r="J41" s="141"/>
      <c r="K41" s="142"/>
      <c r="L41" s="7"/>
    </row>
    <row r="42" spans="1:20" ht="87" customHeight="1" thickBot="1" x14ac:dyDescent="0.45">
      <c r="A42" s="30" t="s">
        <v>128</v>
      </c>
      <c r="B42" s="150" t="s">
        <v>198</v>
      </c>
      <c r="C42" s="151"/>
      <c r="D42" s="151"/>
      <c r="E42" s="151"/>
      <c r="F42" s="151"/>
      <c r="G42" s="151"/>
      <c r="H42" s="151"/>
      <c r="I42" s="151"/>
      <c r="J42" s="151"/>
      <c r="K42" s="152"/>
      <c r="L42" s="27" t="str">
        <f>IF(B42="","活動内容を入力してください","")</f>
        <v/>
      </c>
      <c r="R42" s="15"/>
      <c r="S42" s="43" t="str">
        <f>IF(B42="","",B42)</f>
        <v xml:space="preserve">郷土史愛好家が集い、見識と親睦を深めることを目的に活動しています。
月例会：毎月第２日曜日
視察旅行：年１回　県内の史跡を探訪する
会報発行：年１回　各自の研究成果を発表する					</v>
      </c>
      <c r="T42" s="5" t="s">
        <v>137</v>
      </c>
    </row>
    <row r="43" spans="1:20" ht="42.75" customHeight="1" thickBot="1" x14ac:dyDescent="0.45">
      <c r="A43" s="39" t="s">
        <v>134</v>
      </c>
      <c r="B43" s="147" t="s">
        <v>191</v>
      </c>
      <c r="C43" s="148"/>
      <c r="D43" s="148"/>
      <c r="E43" s="148"/>
      <c r="F43" s="148"/>
      <c r="G43" s="148"/>
      <c r="H43" s="148"/>
      <c r="I43" s="148"/>
      <c r="J43" s="148"/>
      <c r="K43" s="149"/>
      <c r="L43" s="27" t="str">
        <f>IF(B43="","主な活動市町村を入力してください","")</f>
        <v/>
      </c>
      <c r="S43" s="44" t="str">
        <f>IF(B43="","",B43)</f>
        <v>青森市</v>
      </c>
      <c r="T43" s="5" t="s">
        <v>177</v>
      </c>
    </row>
    <row r="44" spans="1:20" ht="75.75" customHeight="1" thickBot="1" x14ac:dyDescent="0.45">
      <c r="A44" s="31" t="s">
        <v>129</v>
      </c>
      <c r="B44" s="147" t="s">
        <v>199</v>
      </c>
      <c r="C44" s="148"/>
      <c r="D44" s="148"/>
      <c r="E44" s="148"/>
      <c r="F44" s="148"/>
      <c r="G44" s="148"/>
      <c r="H44" s="148"/>
      <c r="I44" s="148"/>
      <c r="J44" s="148"/>
      <c r="K44" s="149"/>
      <c r="L44" s="27" t="str">
        <f>IF(B44="","活動場所を入力してください","")</f>
        <v/>
      </c>
      <c r="S44" s="43" t="str">
        <f>IF(B44="","",B44)</f>
        <v>青森市荒川藤戸119-7
青森県総合社会教育センター</v>
      </c>
      <c r="T44" s="5" t="s">
        <v>138</v>
      </c>
    </row>
    <row r="45" spans="1:20" ht="46.5" customHeight="1" thickBot="1" x14ac:dyDescent="0.45">
      <c r="A45" s="39" t="s">
        <v>130</v>
      </c>
      <c r="B45" s="147" t="s">
        <v>200</v>
      </c>
      <c r="C45" s="148"/>
      <c r="D45" s="148"/>
      <c r="E45" s="148"/>
      <c r="F45" s="148"/>
      <c r="G45" s="148"/>
      <c r="H45" s="148"/>
      <c r="I45" s="148"/>
      <c r="J45" s="148"/>
      <c r="K45" s="149"/>
      <c r="L45" s="27"/>
      <c r="S45" s="43" t="str">
        <f>IF(B45="","",B45)</f>
        <v xml:space="preserve">毎月第２日曜日　13：00～15：00
視察旅行　毎年９月～１０月頃実施						</v>
      </c>
      <c r="T45" s="5" t="s">
        <v>139</v>
      </c>
    </row>
    <row r="46" spans="1:20" ht="47.25" customHeight="1" thickBot="1" x14ac:dyDescent="0.45">
      <c r="A46" s="32" t="s">
        <v>131</v>
      </c>
      <c r="B46" s="147" t="s">
        <v>201</v>
      </c>
      <c r="C46" s="148"/>
      <c r="D46" s="148"/>
      <c r="E46" s="148"/>
      <c r="F46" s="148"/>
      <c r="G46" s="148"/>
      <c r="H46" s="148"/>
      <c r="I46" s="148"/>
      <c r="J46" s="148"/>
      <c r="K46" s="149"/>
      <c r="L46" s="27"/>
      <c r="Q46" s="4"/>
      <c r="R46" s="5"/>
      <c r="S46" s="43" t="str">
        <f t="shared" ref="S46:S50" si="0">IF(B46="","",B46)</f>
        <v xml:space="preserve">青森県の歴史に興味がある方									</v>
      </c>
      <c r="T46" s="5" t="s">
        <v>140</v>
      </c>
    </row>
    <row r="47" spans="1:20" ht="47.25" customHeight="1" thickBot="1" x14ac:dyDescent="0.45">
      <c r="A47" s="39" t="s">
        <v>132</v>
      </c>
      <c r="B47" s="147" t="s">
        <v>202</v>
      </c>
      <c r="C47" s="148"/>
      <c r="D47" s="148"/>
      <c r="E47" s="148"/>
      <c r="F47" s="148"/>
      <c r="G47" s="148"/>
      <c r="H47" s="148"/>
      <c r="I47" s="148"/>
      <c r="J47" s="148"/>
      <c r="K47" s="149"/>
      <c r="L47" s="27" t="str">
        <f>IF(AND(Q47=2,E47=""),"指導可能日時を具体的に入力してください","")</f>
        <v/>
      </c>
      <c r="Q47" s="4"/>
      <c r="R47" s="5"/>
      <c r="S47" s="43" t="str">
        <f t="shared" si="0"/>
        <v xml:space="preserve">年間5,000円（会場費や印刷費に充てます）
ただし、視察旅行参加費は別途徴収します								</v>
      </c>
      <c r="T47" s="5" t="s">
        <v>141</v>
      </c>
    </row>
    <row r="48" spans="1:20" ht="47.25" customHeight="1" thickBot="1" x14ac:dyDescent="0.45">
      <c r="A48" s="39" t="s">
        <v>133</v>
      </c>
      <c r="B48" s="147" t="s">
        <v>203</v>
      </c>
      <c r="C48" s="148"/>
      <c r="D48" s="148"/>
      <c r="E48" s="148"/>
      <c r="F48" s="148"/>
      <c r="G48" s="148"/>
      <c r="H48" s="148"/>
      <c r="I48" s="148"/>
      <c r="J48" s="148"/>
      <c r="K48" s="149"/>
      <c r="L48" s="27"/>
      <c r="Q48" s="4"/>
      <c r="R48" s="5"/>
      <c r="S48" s="43" t="str">
        <f t="shared" si="0"/>
        <v>10名</v>
      </c>
      <c r="T48" s="5" t="s">
        <v>142</v>
      </c>
    </row>
    <row r="49" spans="1:20" ht="47.25" customHeight="1" thickBot="1" x14ac:dyDescent="0.45">
      <c r="A49" s="32" t="s">
        <v>157</v>
      </c>
      <c r="B49" s="177" t="s">
        <v>183</v>
      </c>
      <c r="C49" s="178"/>
      <c r="D49" s="178"/>
      <c r="E49" s="178"/>
      <c r="F49" s="178"/>
      <c r="G49" s="178"/>
      <c r="H49" s="178"/>
      <c r="I49" s="178"/>
      <c r="J49" s="178"/>
      <c r="K49" s="178"/>
      <c r="L49" s="27"/>
      <c r="Q49" s="4"/>
      <c r="S49" s="43" t="str">
        <f t="shared" si="0"/>
        <v>https://www.facebook.com/～</v>
      </c>
      <c r="T49" s="5" t="s">
        <v>143</v>
      </c>
    </row>
    <row r="50" spans="1:20" ht="47.25" customHeight="1" thickBot="1" x14ac:dyDescent="0.45">
      <c r="A50" s="31" t="s">
        <v>12</v>
      </c>
      <c r="B50" s="147"/>
      <c r="C50" s="148"/>
      <c r="D50" s="148"/>
      <c r="E50" s="148"/>
      <c r="F50" s="148"/>
      <c r="G50" s="148"/>
      <c r="H50" s="148"/>
      <c r="I50" s="148"/>
      <c r="J50" s="148"/>
      <c r="K50" s="149"/>
      <c r="L50" s="27"/>
      <c r="Q50" s="4"/>
      <c r="S50" s="43" t="str">
        <f t="shared" si="0"/>
        <v/>
      </c>
      <c r="T50" s="5" t="s">
        <v>144</v>
      </c>
    </row>
    <row r="51" spans="1:20" ht="21" customHeight="1" x14ac:dyDescent="0.4">
      <c r="A51" s="120"/>
      <c r="B51" s="120"/>
      <c r="C51" s="120"/>
      <c r="D51" s="120"/>
      <c r="E51" s="120"/>
      <c r="F51" s="120"/>
      <c r="G51" s="120"/>
      <c r="H51" s="120"/>
      <c r="I51" s="120"/>
      <c r="J51" s="120"/>
      <c r="K51" s="120"/>
    </row>
    <row r="52" spans="1:20" ht="73.5" customHeight="1" x14ac:dyDescent="0.4">
      <c r="E52" s="115" t="s">
        <v>11</v>
      </c>
      <c r="F52" s="116"/>
      <c r="G52" s="113" t="s">
        <v>21</v>
      </c>
      <c r="H52" s="114"/>
      <c r="I52" s="114"/>
      <c r="J52" s="114"/>
      <c r="K52" s="114"/>
    </row>
  </sheetData>
  <sheetProtection algorithmName="SHA-512" hashValue="ADrqoKLWf7SCDwWBT/bvSgC7qrlvqpV2gvHOdflLvppK0KvCbdPiDQSCAbMyqDz57UmqFjGRRsJxDWnTVWfSXw==" saltValue="pQnB4nOFfAUGcUACROTE/A==" spinCount="100000" sheet="1" objects="1" scenarios="1" selectLockedCells="1"/>
  <mergeCells count="48">
    <mergeCell ref="E52:F52"/>
    <mergeCell ref="G52:K52"/>
    <mergeCell ref="B46:K46"/>
    <mergeCell ref="B47:K47"/>
    <mergeCell ref="B48:K48"/>
    <mergeCell ref="B49:K49"/>
    <mergeCell ref="B50:K50"/>
    <mergeCell ref="A51:K51"/>
    <mergeCell ref="A40:K40"/>
    <mergeCell ref="B41:K41"/>
    <mergeCell ref="B42:K42"/>
    <mergeCell ref="B43:K43"/>
    <mergeCell ref="B44:K44"/>
    <mergeCell ref="B45:K45"/>
    <mergeCell ref="H32:J32"/>
    <mergeCell ref="C33:D33"/>
    <mergeCell ref="H33:J33"/>
    <mergeCell ref="C34:E34"/>
    <mergeCell ref="G34:J34"/>
    <mergeCell ref="A35:J35"/>
    <mergeCell ref="A28:A29"/>
    <mergeCell ref="C28:J28"/>
    <mergeCell ref="K28:K29"/>
    <mergeCell ref="C29:J29"/>
    <mergeCell ref="A30:A34"/>
    <mergeCell ref="G30:J30"/>
    <mergeCell ref="K30:K31"/>
    <mergeCell ref="D31:E31"/>
    <mergeCell ref="G31:J31"/>
    <mergeCell ref="C32:D32"/>
    <mergeCell ref="A25:B25"/>
    <mergeCell ref="C25:J25"/>
    <mergeCell ref="A26:A27"/>
    <mergeCell ref="C26:J26"/>
    <mergeCell ref="K26:K27"/>
    <mergeCell ref="C27:J27"/>
    <mergeCell ref="B15:C15"/>
    <mergeCell ref="D15:K15"/>
    <mergeCell ref="A21:K21"/>
    <mergeCell ref="A22:K22"/>
    <mergeCell ref="A23:K23"/>
    <mergeCell ref="A24:K24"/>
    <mergeCell ref="A1:K1"/>
    <mergeCell ref="A2:K2"/>
    <mergeCell ref="D4:F4"/>
    <mergeCell ref="A5:B5"/>
    <mergeCell ref="A11:C11"/>
    <mergeCell ref="D11:K11"/>
  </mergeCells>
  <phoneticPr fontId="32"/>
  <conditionalFormatting sqref="A5:C5 D15">
    <cfRule type="containsBlanks" dxfId="10" priority="1">
      <formula>LEN(TRIM(A5))=0</formula>
    </cfRule>
  </conditionalFormatting>
  <conditionalFormatting sqref="C32:D33">
    <cfRule type="containsBlanks" dxfId="9" priority="8">
      <formula>LEN(TRIM(C32))=0</formula>
    </cfRule>
  </conditionalFormatting>
  <conditionalFormatting sqref="C34:E34">
    <cfRule type="containsBlanks" dxfId="8" priority="3">
      <formula>LEN(TRIM(C34))=0</formula>
    </cfRule>
  </conditionalFormatting>
  <conditionalFormatting sqref="C26:J29 B42:K50">
    <cfRule type="containsBlanks" dxfId="7" priority="11">
      <formula>LEN(TRIM(B26))=0</formula>
    </cfRule>
  </conditionalFormatting>
  <conditionalFormatting sqref="D30">
    <cfRule type="containsBlanks" dxfId="6" priority="10">
      <formula>LEN(TRIM(D30))=0</formula>
    </cfRule>
  </conditionalFormatting>
  <conditionalFormatting sqref="D31:E31">
    <cfRule type="containsBlanks" dxfId="5" priority="7">
      <formula>LEN(TRIM(D31))=0</formula>
    </cfRule>
  </conditionalFormatting>
  <conditionalFormatting sqref="F30">
    <cfRule type="containsBlanks" dxfId="4" priority="9">
      <formula>LEN(TRIM(F30))=0</formula>
    </cfRule>
  </conditionalFormatting>
  <conditionalFormatting sqref="F32:F33">
    <cfRule type="containsBlanks" dxfId="3" priority="5">
      <formula>LEN(TRIM(F32))=0</formula>
    </cfRule>
  </conditionalFormatting>
  <conditionalFormatting sqref="G31:J31">
    <cfRule type="containsBlanks" dxfId="2" priority="6">
      <formula>LEN(TRIM(G31))=0</formula>
    </cfRule>
  </conditionalFormatting>
  <conditionalFormatting sqref="G34:J34">
    <cfRule type="containsBlanks" dxfId="1" priority="2">
      <formula>LEN(TRIM(G34))=0</formula>
    </cfRule>
  </conditionalFormatting>
  <conditionalFormatting sqref="H32:J33">
    <cfRule type="containsBlanks" dxfId="0" priority="4">
      <formula>LEN(TRIM(H32))=0</formula>
    </cfRule>
  </conditionalFormatting>
  <pageMargins left="0.72" right="0.24" top="0.75" bottom="0.75" header="0.3" footer="0.3"/>
  <pageSetup paperSize="9" scale="68" orientation="portrait" r:id="rId1"/>
  <rowBreaks count="1" manualBreakCount="1">
    <brk id="3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承諾チェックボックス">
              <controlPr defaultSize="0" autoFill="0" autoLine="0" autoPict="0">
                <anchor moveWithCells="1">
                  <from>
                    <xdr:col>1</xdr:col>
                    <xdr:colOff>771525</xdr:colOff>
                    <xdr:row>21</xdr:row>
                    <xdr:rowOff>28575</xdr:rowOff>
                  </from>
                  <to>
                    <xdr:col>1</xdr:col>
                    <xdr:colOff>1028700</xdr:colOff>
                    <xdr:row>21</xdr:row>
                    <xdr:rowOff>333375</xdr:rowOff>
                  </to>
                </anchor>
              </controlPr>
            </control>
          </mc:Choice>
        </mc:AlternateContent>
        <mc:AlternateContent xmlns:mc="http://schemas.openxmlformats.org/markup-compatibility/2006">
          <mc:Choice Requires="x14">
            <control shapeId="16386" r:id="rId5" name="代表者名公開ボタン">
              <controlPr defaultSize="0" autoFill="0" autoLine="0" autoPict="0">
                <anchor moveWithCells="1">
                  <from>
                    <xdr:col>10</xdr:col>
                    <xdr:colOff>85725</xdr:colOff>
                    <xdr:row>28</xdr:row>
                    <xdr:rowOff>38100</xdr:rowOff>
                  </from>
                  <to>
                    <xdr:col>10</xdr:col>
                    <xdr:colOff>666750</xdr:colOff>
                    <xdr:row>28</xdr:row>
                    <xdr:rowOff>276225</xdr:rowOff>
                  </to>
                </anchor>
              </controlPr>
            </control>
          </mc:Choice>
        </mc:AlternateContent>
        <mc:AlternateContent xmlns:mc="http://schemas.openxmlformats.org/markup-compatibility/2006">
          <mc:Choice Requires="x14">
            <control shapeId="16387" r:id="rId6" name="代表者名非公開ボタン">
              <controlPr defaultSize="0" autoFill="0" autoLine="0" autoPict="0">
                <anchor moveWithCells="1">
                  <from>
                    <xdr:col>10</xdr:col>
                    <xdr:colOff>647700</xdr:colOff>
                    <xdr:row>28</xdr:row>
                    <xdr:rowOff>38100</xdr:rowOff>
                  </from>
                  <to>
                    <xdr:col>10</xdr:col>
                    <xdr:colOff>1390650</xdr:colOff>
                    <xdr:row>28</xdr:row>
                    <xdr:rowOff>285750</xdr:rowOff>
                  </to>
                </anchor>
              </controlPr>
            </control>
          </mc:Choice>
        </mc:AlternateContent>
        <mc:AlternateContent xmlns:mc="http://schemas.openxmlformats.org/markup-compatibility/2006">
          <mc:Choice Requires="x14">
            <control shapeId="16388" r:id="rId7" name="代表者名公開／非公開グループ">
              <controlPr defaultSize="0" autoFill="0" autoPict="0">
                <anchor moveWithCells="1">
                  <from>
                    <xdr:col>10</xdr:col>
                    <xdr:colOff>0</xdr:colOff>
                    <xdr:row>27</xdr:row>
                    <xdr:rowOff>123825</xdr:rowOff>
                  </from>
                  <to>
                    <xdr:col>11</xdr:col>
                    <xdr:colOff>47625</xdr:colOff>
                    <xdr:row>29</xdr:row>
                    <xdr:rowOff>57150</xdr:rowOff>
                  </to>
                </anchor>
              </controlPr>
            </control>
          </mc:Choice>
        </mc:AlternateContent>
        <mc:AlternateContent xmlns:mc="http://schemas.openxmlformats.org/markup-compatibility/2006">
          <mc:Choice Requires="x14">
            <control shapeId="16389" r:id="rId8" name="TEL公開ボタン">
              <controlPr defaultSize="0" autoFill="0" autoLine="0" autoPict="0">
                <anchor moveWithCells="1">
                  <from>
                    <xdr:col>10</xdr:col>
                    <xdr:colOff>85725</xdr:colOff>
                    <xdr:row>31</xdr:row>
                    <xdr:rowOff>180975</xdr:rowOff>
                  </from>
                  <to>
                    <xdr:col>10</xdr:col>
                    <xdr:colOff>581025</xdr:colOff>
                    <xdr:row>31</xdr:row>
                    <xdr:rowOff>419100</xdr:rowOff>
                  </to>
                </anchor>
              </controlPr>
            </control>
          </mc:Choice>
        </mc:AlternateContent>
        <mc:AlternateContent xmlns:mc="http://schemas.openxmlformats.org/markup-compatibility/2006">
          <mc:Choice Requires="x14">
            <control shapeId="16390" r:id="rId9" name="TEL非公開ボタン">
              <controlPr defaultSize="0" autoFill="0" autoLine="0" autoPict="0">
                <anchor moveWithCells="1">
                  <from>
                    <xdr:col>10</xdr:col>
                    <xdr:colOff>647700</xdr:colOff>
                    <xdr:row>31</xdr:row>
                    <xdr:rowOff>161925</xdr:rowOff>
                  </from>
                  <to>
                    <xdr:col>10</xdr:col>
                    <xdr:colOff>1381125</xdr:colOff>
                    <xdr:row>31</xdr:row>
                    <xdr:rowOff>438150</xdr:rowOff>
                  </to>
                </anchor>
              </controlPr>
            </control>
          </mc:Choice>
        </mc:AlternateContent>
        <mc:AlternateContent xmlns:mc="http://schemas.openxmlformats.org/markup-compatibility/2006">
          <mc:Choice Requires="x14">
            <control shapeId="16391" r:id="rId10" name="TEL公開／非公開グループ">
              <controlPr defaultSize="0" autoFill="0" autoPict="0">
                <anchor moveWithCells="1">
                  <from>
                    <xdr:col>9</xdr:col>
                    <xdr:colOff>1057275</xdr:colOff>
                    <xdr:row>31</xdr:row>
                    <xdr:rowOff>76200</xdr:rowOff>
                  </from>
                  <to>
                    <xdr:col>10</xdr:col>
                    <xdr:colOff>1552575</xdr:colOff>
                    <xdr:row>31</xdr:row>
                    <xdr:rowOff>466725</xdr:rowOff>
                  </to>
                </anchor>
              </controlPr>
            </control>
          </mc:Choice>
        </mc:AlternateContent>
        <mc:AlternateContent xmlns:mc="http://schemas.openxmlformats.org/markup-compatibility/2006">
          <mc:Choice Requires="x14">
            <control shapeId="16392" r:id="rId11" name="FAX公開ボタン">
              <controlPr defaultSize="0" autoFill="0" autoLine="0" autoPict="0">
                <anchor moveWithCells="1">
                  <from>
                    <xdr:col>10</xdr:col>
                    <xdr:colOff>85725</xdr:colOff>
                    <xdr:row>32</xdr:row>
                    <xdr:rowOff>200025</xdr:rowOff>
                  </from>
                  <to>
                    <xdr:col>10</xdr:col>
                    <xdr:colOff>695325</xdr:colOff>
                    <xdr:row>32</xdr:row>
                    <xdr:rowOff>438150</xdr:rowOff>
                  </to>
                </anchor>
              </controlPr>
            </control>
          </mc:Choice>
        </mc:AlternateContent>
        <mc:AlternateContent xmlns:mc="http://schemas.openxmlformats.org/markup-compatibility/2006">
          <mc:Choice Requires="x14">
            <control shapeId="16393" r:id="rId12" name="FAX非公開ボタン">
              <controlPr defaultSize="0" autoFill="0" autoLine="0" autoPict="0">
                <anchor moveWithCells="1">
                  <from>
                    <xdr:col>10</xdr:col>
                    <xdr:colOff>647700</xdr:colOff>
                    <xdr:row>32</xdr:row>
                    <xdr:rowOff>190500</xdr:rowOff>
                  </from>
                  <to>
                    <xdr:col>10</xdr:col>
                    <xdr:colOff>1257300</xdr:colOff>
                    <xdr:row>32</xdr:row>
                    <xdr:rowOff>428625</xdr:rowOff>
                  </to>
                </anchor>
              </controlPr>
            </control>
          </mc:Choice>
        </mc:AlternateContent>
        <mc:AlternateContent xmlns:mc="http://schemas.openxmlformats.org/markup-compatibility/2006">
          <mc:Choice Requires="x14">
            <control shapeId="16394" r:id="rId13" name="FAX公開／非公開グループ">
              <controlPr defaultSize="0" autoFill="0" autoPict="0">
                <anchor moveWithCells="1">
                  <from>
                    <xdr:col>9</xdr:col>
                    <xdr:colOff>1066800</xdr:colOff>
                    <xdr:row>32</xdr:row>
                    <xdr:rowOff>142875</xdr:rowOff>
                  </from>
                  <to>
                    <xdr:col>10</xdr:col>
                    <xdr:colOff>1571625</xdr:colOff>
                    <xdr:row>33</xdr:row>
                    <xdr:rowOff>57150</xdr:rowOff>
                  </to>
                </anchor>
              </controlPr>
            </control>
          </mc:Choice>
        </mc:AlternateContent>
        <mc:AlternateContent xmlns:mc="http://schemas.openxmlformats.org/markup-compatibility/2006">
          <mc:Choice Requires="x14">
            <control shapeId="16395" r:id="rId14" name="Email公開ボタン">
              <controlPr defaultSize="0" autoFill="0" autoLine="0" autoPict="0">
                <anchor moveWithCells="1">
                  <from>
                    <xdr:col>10</xdr:col>
                    <xdr:colOff>85725</xdr:colOff>
                    <xdr:row>33</xdr:row>
                    <xdr:rowOff>190500</xdr:rowOff>
                  </from>
                  <to>
                    <xdr:col>10</xdr:col>
                    <xdr:colOff>657225</xdr:colOff>
                    <xdr:row>33</xdr:row>
                    <xdr:rowOff>428625</xdr:rowOff>
                  </to>
                </anchor>
              </controlPr>
            </control>
          </mc:Choice>
        </mc:AlternateContent>
        <mc:AlternateContent xmlns:mc="http://schemas.openxmlformats.org/markup-compatibility/2006">
          <mc:Choice Requires="x14">
            <control shapeId="16396" r:id="rId15" name="Email非公開ボタン">
              <controlPr defaultSize="0" autoFill="0" autoLine="0" autoPict="0">
                <anchor moveWithCells="1">
                  <from>
                    <xdr:col>10</xdr:col>
                    <xdr:colOff>647700</xdr:colOff>
                    <xdr:row>33</xdr:row>
                    <xdr:rowOff>200025</xdr:rowOff>
                  </from>
                  <to>
                    <xdr:col>10</xdr:col>
                    <xdr:colOff>1219200</xdr:colOff>
                    <xdr:row>33</xdr:row>
                    <xdr:rowOff>438150</xdr:rowOff>
                  </to>
                </anchor>
              </controlPr>
            </control>
          </mc:Choice>
        </mc:AlternateContent>
        <mc:AlternateContent xmlns:mc="http://schemas.openxmlformats.org/markup-compatibility/2006">
          <mc:Choice Requires="x14">
            <control shapeId="16397" r:id="rId16" name="Email公開／非公開グループ">
              <controlPr defaultSize="0" autoFill="0" autoPict="0">
                <anchor moveWithCells="1">
                  <from>
                    <xdr:col>9</xdr:col>
                    <xdr:colOff>1085850</xdr:colOff>
                    <xdr:row>33</xdr:row>
                    <xdr:rowOff>95250</xdr:rowOff>
                  </from>
                  <to>
                    <xdr:col>10</xdr:col>
                    <xdr:colOff>1476375</xdr:colOff>
                    <xdr:row>34</xdr:row>
                    <xdr:rowOff>28575</xdr:rowOff>
                  </to>
                </anchor>
              </controlPr>
            </control>
          </mc:Choice>
        </mc:AlternateContent>
        <mc:AlternateContent xmlns:mc="http://schemas.openxmlformats.org/markup-compatibility/2006">
          <mc:Choice Requires="x14">
            <control shapeId="16398" r:id="rId17" name="情報発信グループ">
              <controlPr locked="0" defaultSize="0" autoFill="0" autoPict="0">
                <anchor moveWithCells="1">
                  <from>
                    <xdr:col>0</xdr:col>
                    <xdr:colOff>0</xdr:colOff>
                    <xdr:row>12</xdr:row>
                    <xdr:rowOff>28575</xdr:rowOff>
                  </from>
                  <to>
                    <xdr:col>0</xdr:col>
                    <xdr:colOff>1590675</xdr:colOff>
                    <xdr:row>15</xdr:row>
                    <xdr:rowOff>28575</xdr:rowOff>
                  </to>
                </anchor>
              </controlPr>
            </control>
          </mc:Choice>
        </mc:AlternateContent>
        <mc:AlternateContent xmlns:mc="http://schemas.openxmlformats.org/markup-compatibility/2006">
          <mc:Choice Requires="x14">
            <control shapeId="16399" r:id="rId18" name="登録継続はい">
              <controlPr locked="0" defaultSize="0" autoFill="0" autoLine="0" autoPict="0">
                <anchor moveWithCells="1">
                  <from>
                    <xdr:col>0</xdr:col>
                    <xdr:colOff>180975</xdr:colOff>
                    <xdr:row>10</xdr:row>
                    <xdr:rowOff>95250</xdr:rowOff>
                  </from>
                  <to>
                    <xdr:col>0</xdr:col>
                    <xdr:colOff>1343025</xdr:colOff>
                    <xdr:row>10</xdr:row>
                    <xdr:rowOff>361950</xdr:rowOff>
                  </to>
                </anchor>
              </controlPr>
            </control>
          </mc:Choice>
        </mc:AlternateContent>
        <mc:AlternateContent xmlns:mc="http://schemas.openxmlformats.org/markup-compatibility/2006">
          <mc:Choice Requires="x14">
            <control shapeId="16400" r:id="rId19" name="登録継続グループ">
              <controlPr locked="0" defaultSize="0" autoFill="0" autoPict="0">
                <anchor moveWithCells="1">
                  <from>
                    <xdr:col>0</xdr:col>
                    <xdr:colOff>9525</xdr:colOff>
                    <xdr:row>16</xdr:row>
                    <xdr:rowOff>0</xdr:rowOff>
                  </from>
                  <to>
                    <xdr:col>2</xdr:col>
                    <xdr:colOff>400050</xdr:colOff>
                    <xdr:row>20</xdr:row>
                    <xdr:rowOff>342900</xdr:rowOff>
                  </to>
                </anchor>
              </controlPr>
            </control>
          </mc:Choice>
        </mc:AlternateContent>
        <mc:AlternateContent xmlns:mc="http://schemas.openxmlformats.org/markup-compatibility/2006">
          <mc:Choice Requires="x14">
            <control shapeId="16401" r:id="rId20" name="情報発信はい">
              <controlPr locked="0" defaultSize="0" autoFill="0" autoLine="0" autoPict="0">
                <anchor moveWithCells="1">
                  <from>
                    <xdr:col>0</xdr:col>
                    <xdr:colOff>200025</xdr:colOff>
                    <xdr:row>14</xdr:row>
                    <xdr:rowOff>133350</xdr:rowOff>
                  </from>
                  <to>
                    <xdr:col>0</xdr:col>
                    <xdr:colOff>1295400</xdr:colOff>
                    <xdr:row>14</xdr:row>
                    <xdr:rowOff>390525</xdr:rowOff>
                  </to>
                </anchor>
              </controlPr>
            </control>
          </mc:Choice>
        </mc:AlternateContent>
        <mc:AlternateContent xmlns:mc="http://schemas.openxmlformats.org/markup-compatibility/2006">
          <mc:Choice Requires="x14">
            <control shapeId="16402" r:id="rId21" name="登録継続いいえ">
              <controlPr locked="0" defaultSize="0" autoFill="0" autoLine="0" autoPict="0">
                <anchor moveWithCells="1">
                  <from>
                    <xdr:col>0</xdr:col>
                    <xdr:colOff>180975</xdr:colOff>
                    <xdr:row>10</xdr:row>
                    <xdr:rowOff>276225</xdr:rowOff>
                  </from>
                  <to>
                    <xdr:col>1</xdr:col>
                    <xdr:colOff>523875</xdr:colOff>
                    <xdr:row>10</xdr:row>
                    <xdr:rowOff>504825</xdr:rowOff>
                  </to>
                </anchor>
              </controlPr>
            </control>
          </mc:Choice>
        </mc:AlternateContent>
        <mc:AlternateContent xmlns:mc="http://schemas.openxmlformats.org/markup-compatibility/2006">
          <mc:Choice Requires="x14">
            <control shapeId="16403" r:id="rId22" name="情報発信いいえ">
              <controlPr locked="0" defaultSize="0" autoFill="0" autoLine="0" autoPict="0">
                <anchor moveWithCells="1">
                  <from>
                    <xdr:col>0</xdr:col>
                    <xdr:colOff>200025</xdr:colOff>
                    <xdr:row>14</xdr:row>
                    <xdr:rowOff>352425</xdr:rowOff>
                  </from>
                  <to>
                    <xdr:col>0</xdr:col>
                    <xdr:colOff>885825</xdr:colOff>
                    <xdr:row>14</xdr:row>
                    <xdr:rowOff>581025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42F84F9-34F5-4E1A-9CE4-B19FDD5FD097}">
          <x14:formula1>
            <xm:f>市町村コード!$A$2:$A$41</xm:f>
          </x14:formula1>
          <xm:sqref>D31:E31 B43:K43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41"/>
  <sheetViews>
    <sheetView workbookViewId="0">
      <selection activeCell="G21" sqref="G21:J21"/>
    </sheetView>
  </sheetViews>
  <sheetFormatPr defaultRowHeight="18.75" x14ac:dyDescent="0.4"/>
  <cols>
    <col min="1" max="2" width="13" customWidth="1"/>
  </cols>
  <sheetData>
    <row r="1" spans="1:2" x14ac:dyDescent="0.4">
      <c r="A1" s="14" t="s">
        <v>42</v>
      </c>
      <c r="B1" s="14" t="s">
        <v>34</v>
      </c>
    </row>
    <row r="2" spans="1:2" x14ac:dyDescent="0.4">
      <c r="A2" s="14" t="s">
        <v>44</v>
      </c>
      <c r="B2" s="14" t="s">
        <v>43</v>
      </c>
    </row>
    <row r="3" spans="1:2" x14ac:dyDescent="0.4">
      <c r="A3" s="14" t="s">
        <v>46</v>
      </c>
      <c r="B3" s="14" t="s">
        <v>45</v>
      </c>
    </row>
    <row r="4" spans="1:2" x14ac:dyDescent="0.4">
      <c r="A4" s="14" t="s">
        <v>48</v>
      </c>
      <c r="B4" s="14" t="s">
        <v>47</v>
      </c>
    </row>
    <row r="5" spans="1:2" x14ac:dyDescent="0.4">
      <c r="A5" s="14" t="s">
        <v>50</v>
      </c>
      <c r="B5" s="14" t="s">
        <v>49</v>
      </c>
    </row>
    <row r="6" spans="1:2" x14ac:dyDescent="0.4">
      <c r="A6" s="14" t="s">
        <v>52</v>
      </c>
      <c r="B6" s="14" t="s">
        <v>51</v>
      </c>
    </row>
    <row r="7" spans="1:2" x14ac:dyDescent="0.4">
      <c r="A7" s="14" t="s">
        <v>54</v>
      </c>
      <c r="B7" s="14" t="s">
        <v>53</v>
      </c>
    </row>
    <row r="8" spans="1:2" x14ac:dyDescent="0.4">
      <c r="A8" s="14" t="s">
        <v>56</v>
      </c>
      <c r="B8" s="14" t="s">
        <v>55</v>
      </c>
    </row>
    <row r="9" spans="1:2" x14ac:dyDescent="0.4">
      <c r="A9" s="14" t="s">
        <v>58</v>
      </c>
      <c r="B9" s="14" t="s">
        <v>57</v>
      </c>
    </row>
    <row r="10" spans="1:2" x14ac:dyDescent="0.4">
      <c r="A10" s="14" t="s">
        <v>60</v>
      </c>
      <c r="B10" s="14" t="s">
        <v>59</v>
      </c>
    </row>
    <row r="11" spans="1:2" x14ac:dyDescent="0.4">
      <c r="A11" s="14" t="s">
        <v>62</v>
      </c>
      <c r="B11" s="14" t="s">
        <v>61</v>
      </c>
    </row>
    <row r="12" spans="1:2" x14ac:dyDescent="0.4">
      <c r="A12" s="14" t="s">
        <v>64</v>
      </c>
      <c r="B12" s="14" t="s">
        <v>63</v>
      </c>
    </row>
    <row r="13" spans="1:2" x14ac:dyDescent="0.4">
      <c r="A13" s="14" t="s">
        <v>66</v>
      </c>
      <c r="B13" s="14" t="s">
        <v>65</v>
      </c>
    </row>
    <row r="14" spans="1:2" x14ac:dyDescent="0.4">
      <c r="A14" s="14" t="s">
        <v>68</v>
      </c>
      <c r="B14" s="14" t="s">
        <v>67</v>
      </c>
    </row>
    <row r="15" spans="1:2" x14ac:dyDescent="0.4">
      <c r="A15" s="14" t="s">
        <v>70</v>
      </c>
      <c r="B15" s="14" t="s">
        <v>69</v>
      </c>
    </row>
    <row r="16" spans="1:2" x14ac:dyDescent="0.4">
      <c r="A16" s="14" t="s">
        <v>72</v>
      </c>
      <c r="B16" s="14" t="s">
        <v>71</v>
      </c>
    </row>
    <row r="17" spans="1:2" x14ac:dyDescent="0.4">
      <c r="A17" s="14" t="s">
        <v>74</v>
      </c>
      <c r="B17" s="14" t="s">
        <v>73</v>
      </c>
    </row>
    <row r="18" spans="1:2" x14ac:dyDescent="0.4">
      <c r="A18" s="14" t="s">
        <v>76</v>
      </c>
      <c r="B18" s="14" t="s">
        <v>75</v>
      </c>
    </row>
    <row r="19" spans="1:2" x14ac:dyDescent="0.4">
      <c r="A19" s="14" t="s">
        <v>78</v>
      </c>
      <c r="B19" s="14" t="s">
        <v>77</v>
      </c>
    </row>
    <row r="20" spans="1:2" x14ac:dyDescent="0.4">
      <c r="A20" s="14" t="s">
        <v>80</v>
      </c>
      <c r="B20" s="14" t="s">
        <v>79</v>
      </c>
    </row>
    <row r="21" spans="1:2" x14ac:dyDescent="0.4">
      <c r="A21" s="14" t="s">
        <v>82</v>
      </c>
      <c r="B21" s="14" t="s">
        <v>81</v>
      </c>
    </row>
    <row r="22" spans="1:2" x14ac:dyDescent="0.4">
      <c r="A22" s="14" t="s">
        <v>84</v>
      </c>
      <c r="B22" s="14" t="s">
        <v>83</v>
      </c>
    </row>
    <row r="23" spans="1:2" x14ac:dyDescent="0.4">
      <c r="A23" s="14" t="s">
        <v>86</v>
      </c>
      <c r="B23" s="14" t="s">
        <v>85</v>
      </c>
    </row>
    <row r="24" spans="1:2" x14ac:dyDescent="0.4">
      <c r="A24" s="14" t="s">
        <v>88</v>
      </c>
      <c r="B24" s="14" t="s">
        <v>87</v>
      </c>
    </row>
    <row r="25" spans="1:2" x14ac:dyDescent="0.4">
      <c r="A25" s="14" t="s">
        <v>90</v>
      </c>
      <c r="B25" s="14" t="s">
        <v>89</v>
      </c>
    </row>
    <row r="26" spans="1:2" x14ac:dyDescent="0.4">
      <c r="A26" s="14" t="s">
        <v>92</v>
      </c>
      <c r="B26" s="14" t="s">
        <v>91</v>
      </c>
    </row>
    <row r="27" spans="1:2" x14ac:dyDescent="0.4">
      <c r="A27" s="14" t="s">
        <v>94</v>
      </c>
      <c r="B27" s="14" t="s">
        <v>93</v>
      </c>
    </row>
    <row r="28" spans="1:2" x14ac:dyDescent="0.4">
      <c r="A28" s="14" t="s">
        <v>96</v>
      </c>
      <c r="B28" s="14" t="s">
        <v>95</v>
      </c>
    </row>
    <row r="29" spans="1:2" x14ac:dyDescent="0.4">
      <c r="A29" s="14" t="s">
        <v>98</v>
      </c>
      <c r="B29" s="14" t="s">
        <v>97</v>
      </c>
    </row>
    <row r="30" spans="1:2" x14ac:dyDescent="0.4">
      <c r="A30" s="14" t="s">
        <v>100</v>
      </c>
      <c r="B30" s="14" t="s">
        <v>99</v>
      </c>
    </row>
    <row r="31" spans="1:2" x14ac:dyDescent="0.4">
      <c r="A31" s="14" t="s">
        <v>102</v>
      </c>
      <c r="B31" s="14" t="s">
        <v>101</v>
      </c>
    </row>
    <row r="32" spans="1:2" x14ac:dyDescent="0.4">
      <c r="A32" s="14" t="s">
        <v>104</v>
      </c>
      <c r="B32" s="14" t="s">
        <v>103</v>
      </c>
    </row>
    <row r="33" spans="1:2" x14ac:dyDescent="0.4">
      <c r="A33" s="14" t="s">
        <v>106</v>
      </c>
      <c r="B33" s="14" t="s">
        <v>105</v>
      </c>
    </row>
    <row r="34" spans="1:2" x14ac:dyDescent="0.4">
      <c r="A34" s="14" t="s">
        <v>108</v>
      </c>
      <c r="B34" s="14" t="s">
        <v>107</v>
      </c>
    </row>
    <row r="35" spans="1:2" x14ac:dyDescent="0.4">
      <c r="A35" s="14" t="s">
        <v>110</v>
      </c>
      <c r="B35" s="14" t="s">
        <v>109</v>
      </c>
    </row>
    <row r="36" spans="1:2" x14ac:dyDescent="0.4">
      <c r="A36" s="14" t="s">
        <v>112</v>
      </c>
      <c r="B36" s="14" t="s">
        <v>111</v>
      </c>
    </row>
    <row r="37" spans="1:2" x14ac:dyDescent="0.4">
      <c r="A37" s="14" t="s">
        <v>114</v>
      </c>
      <c r="B37" s="14" t="s">
        <v>113</v>
      </c>
    </row>
    <row r="38" spans="1:2" x14ac:dyDescent="0.4">
      <c r="A38" s="14" t="s">
        <v>116</v>
      </c>
      <c r="B38" s="14" t="s">
        <v>115</v>
      </c>
    </row>
    <row r="39" spans="1:2" x14ac:dyDescent="0.4">
      <c r="A39" s="14" t="s">
        <v>118</v>
      </c>
      <c r="B39" s="14" t="s">
        <v>117</v>
      </c>
    </row>
    <row r="40" spans="1:2" x14ac:dyDescent="0.4">
      <c r="A40" s="14" t="s">
        <v>120</v>
      </c>
      <c r="B40" s="14" t="s">
        <v>119</v>
      </c>
    </row>
    <row r="41" spans="1:2" x14ac:dyDescent="0.4">
      <c r="A41" s="14" t="s">
        <v>122</v>
      </c>
      <c r="B41" s="14" t="s">
        <v>121</v>
      </c>
    </row>
  </sheetData>
  <sheetProtection algorithmName="SHA-512" hashValue="w+UTYfIkN/TjIzczajzGjwzNHkqNPkAJSs5rz6AALIkgupnrFQL2jUDRPii5/ygaBXify/g1H/7rmSwTluw7kg==" saltValue="NaI9IH3ykdaSCkWEqmb6XQ==" spinCount="100000" sheet="1" select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249977111117893"/>
  </sheetPr>
  <dimension ref="A1:AD3"/>
  <sheetViews>
    <sheetView workbookViewId="0">
      <selection activeCell="C3" sqref="C3"/>
    </sheetView>
  </sheetViews>
  <sheetFormatPr defaultColWidth="8.125" defaultRowHeight="18.75" x14ac:dyDescent="0.4"/>
  <cols>
    <col min="1" max="2" width="8.125" style="18"/>
    <col min="3" max="3" width="17.25" style="18" bestFit="1" customWidth="1"/>
    <col min="4" max="4" width="9" style="18" bestFit="1" customWidth="1"/>
    <col min="5" max="6" width="11" style="18" bestFit="1" customWidth="1"/>
    <col min="7" max="12" width="10.375" style="18" customWidth="1"/>
    <col min="13" max="14" width="15.375" style="18" customWidth="1"/>
    <col min="15" max="29" width="10.375" style="18" customWidth="1"/>
    <col min="30" max="16384" width="8.125" style="18"/>
  </cols>
  <sheetData>
    <row r="1" spans="1:30" x14ac:dyDescent="0.4">
      <c r="A1" s="79"/>
      <c r="B1" s="79"/>
      <c r="C1" s="80"/>
      <c r="D1" s="79"/>
      <c r="E1" s="79"/>
      <c r="F1" s="79"/>
      <c r="G1" s="16" t="s">
        <v>151</v>
      </c>
      <c r="H1" s="16"/>
      <c r="I1" s="16"/>
      <c r="J1" s="16"/>
      <c r="K1" s="16"/>
      <c r="L1" s="16"/>
      <c r="M1" s="16"/>
      <c r="N1" s="16"/>
      <c r="O1" s="16"/>
      <c r="P1" s="16"/>
      <c r="Q1" s="16"/>
      <c r="R1" s="16"/>
      <c r="S1" s="16"/>
      <c r="T1" s="16"/>
      <c r="U1" s="17" t="s">
        <v>150</v>
      </c>
      <c r="V1" s="17"/>
      <c r="W1" s="17"/>
      <c r="X1" s="17"/>
      <c r="Y1" s="17"/>
      <c r="Z1" s="17"/>
      <c r="AA1" s="17"/>
      <c r="AB1" s="17"/>
      <c r="AC1" s="17"/>
    </row>
    <row r="2" spans="1:30" customFormat="1" ht="37.5" x14ac:dyDescent="0.4">
      <c r="A2" s="81" t="s">
        <v>6</v>
      </c>
      <c r="B2" s="82" t="s">
        <v>161</v>
      </c>
      <c r="C2" s="82" t="s">
        <v>174</v>
      </c>
      <c r="D2" s="83" t="s">
        <v>175</v>
      </c>
      <c r="E2" s="82" t="s">
        <v>187</v>
      </c>
      <c r="F2" s="81" t="s">
        <v>176</v>
      </c>
      <c r="G2" s="13" t="s">
        <v>145</v>
      </c>
      <c r="H2" s="13" t="s">
        <v>146</v>
      </c>
      <c r="I2" s="13" t="s">
        <v>147</v>
      </c>
      <c r="J2" s="13" t="s">
        <v>148</v>
      </c>
      <c r="K2" s="13" t="s">
        <v>149</v>
      </c>
      <c r="L2" s="13" t="s">
        <v>22</v>
      </c>
      <c r="M2" s="13" t="s">
        <v>23</v>
      </c>
      <c r="N2" s="13" t="s">
        <v>158</v>
      </c>
      <c r="O2" s="13" t="s">
        <v>24</v>
      </c>
      <c r="P2" s="13" t="s">
        <v>25</v>
      </c>
      <c r="Q2" s="13" t="s">
        <v>26</v>
      </c>
      <c r="R2" s="13" t="s">
        <v>27</v>
      </c>
      <c r="S2" s="13" t="s">
        <v>28</v>
      </c>
      <c r="T2" s="13" t="s">
        <v>29</v>
      </c>
      <c r="U2" s="13" t="s">
        <v>150</v>
      </c>
      <c r="V2" s="13" t="s">
        <v>152</v>
      </c>
      <c r="W2" s="13" t="s">
        <v>153</v>
      </c>
      <c r="X2" s="13" t="s">
        <v>154</v>
      </c>
      <c r="Y2" s="13" t="s">
        <v>155</v>
      </c>
      <c r="Z2" s="13" t="s">
        <v>156</v>
      </c>
      <c r="AA2" s="13" t="s">
        <v>178</v>
      </c>
      <c r="AB2" s="13" t="s">
        <v>30</v>
      </c>
      <c r="AC2" s="13" t="s">
        <v>31</v>
      </c>
      <c r="AD2" s="1" t="s">
        <v>5</v>
      </c>
    </row>
    <row r="3" spans="1:30" ht="91.5" customHeight="1" x14ac:dyDescent="0.4">
      <c r="A3" s="18" t="str">
        <f>入力フォーム!S14</f>
        <v/>
      </c>
      <c r="B3" s="18" t="str">
        <f>入力フォーム!S13</f>
        <v/>
      </c>
      <c r="C3" s="18" t="str">
        <f>入力フォーム!S16</f>
        <v>TRUE</v>
      </c>
      <c r="D3" s="18" t="str">
        <f>入力フォーム!S15</f>
        <v/>
      </c>
      <c r="E3" s="45" t="str">
        <f>入力フォーム!S11</f>
        <v>TRUE</v>
      </c>
      <c r="F3" s="45" t="b">
        <f>入力フォーム!R22</f>
        <v>0</v>
      </c>
      <c r="G3" s="19" t="str">
        <f>入力フォーム!S26</f>
        <v/>
      </c>
      <c r="H3" s="19" t="str">
        <f>入力フォーム!S27</f>
        <v/>
      </c>
      <c r="I3" s="19" t="str">
        <f>入力フォーム!S28</f>
        <v/>
      </c>
      <c r="J3" s="19" t="str">
        <f>入力フォーム!S29</f>
        <v/>
      </c>
      <c r="K3" s="19" t="str">
        <f>入力フォーム!S30</f>
        <v>TRUE</v>
      </c>
      <c r="L3" s="19" t="str">
        <f>入力フォーム!S31</f>
        <v/>
      </c>
      <c r="M3" s="19" t="str">
        <f>入力フォーム!S32</f>
        <v/>
      </c>
      <c r="N3" s="19">
        <f>入力フォーム!D31</f>
        <v>0</v>
      </c>
      <c r="O3" s="19" t="str">
        <f>入力フォーム!S33</f>
        <v/>
      </c>
      <c r="P3" s="19" t="str">
        <f>入力フォーム!S34</f>
        <v>FALSE</v>
      </c>
      <c r="Q3" s="19" t="str">
        <f>入力フォーム!S35</f>
        <v/>
      </c>
      <c r="R3" s="19" t="str">
        <f>入力フォーム!S36</f>
        <v>FALSE</v>
      </c>
      <c r="S3" s="19" t="str">
        <f>入力フォーム!S37</f>
        <v/>
      </c>
      <c r="T3" s="19" t="str">
        <f>入力フォーム!S38</f>
        <v>FALSE</v>
      </c>
      <c r="U3" s="19" t="str">
        <f>入力フォーム!S42</f>
        <v/>
      </c>
      <c r="V3" s="19" t="str">
        <f>入力フォーム!S43</f>
        <v/>
      </c>
      <c r="W3" s="19" t="str">
        <f>入力フォーム!S44</f>
        <v/>
      </c>
      <c r="X3" s="19" t="str">
        <f>入力フォーム!S45</f>
        <v/>
      </c>
      <c r="Y3" s="19" t="str">
        <f>入力フォーム!S46</f>
        <v/>
      </c>
      <c r="Z3" s="19" t="str">
        <f>入力フォーム!S47</f>
        <v/>
      </c>
      <c r="AA3" s="19" t="str">
        <f>入力フォーム!S48</f>
        <v/>
      </c>
      <c r="AB3" s="19" t="str">
        <f>入力フォーム!S49</f>
        <v/>
      </c>
      <c r="AC3" s="19" t="str">
        <f>入力フォーム!S50</f>
        <v/>
      </c>
    </row>
  </sheetData>
  <sheetProtection algorithmName="SHA-512" hashValue="Q8Jt0OT25L8CblEAFqwi7GXKpBtNzdkpGeF73+4h5ww7mSZkmRSSikxxFkFWBJJGJqA9TM/y5qwB8mMcBlbtuw==" saltValue="AoN87gN5g3jpC4JD8gfRmA==" spinCount="100000" sheet="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入力フォーム</vt:lpstr>
      <vt:lpstr>入力フォーム (記入例)</vt:lpstr>
      <vt:lpstr>市町村コード</vt:lpstr>
      <vt:lpstr>インポート用</vt:lpstr>
      <vt:lpstr>入力フォーム!Print_Area</vt:lpstr>
      <vt:lpstr>'入力フォーム (記入例)'!Print_Area</vt:lpstr>
      <vt:lpstr>市町村コード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Shunji　Soeda</dc:creator>
  <cp:lastModifiedBy>加藤　禄子</cp:lastModifiedBy>
  <cp:lastPrinted>2026-02-04T03:54:29Z</cp:lastPrinted>
  <dcterms:created xsi:type="dcterms:W3CDTF">2021-12-02T05:51:21Z</dcterms:created>
  <dcterms:modified xsi:type="dcterms:W3CDTF">2026-02-04T04:15:39Z</dcterms:modified>
</cp:coreProperties>
</file>