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2.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66925"/>
  <mc:AlternateContent xmlns:mc="http://schemas.openxmlformats.org/markup-compatibility/2006">
    <mc:Choice Requires="x15">
      <x15ac:absPath xmlns:x15ac="http://schemas.microsoft.com/office/spreadsheetml/2010/11/ac" url="X:\01 事業関係（予算含）\014 学習情報の収集・提供\04_指導者・団体情報\★R7更新調査\0_調査執行起案\"/>
    </mc:Choice>
  </mc:AlternateContent>
  <xr:revisionPtr revIDLastSave="0" documentId="13_ncr:1_{C6A225CC-3061-4A48-AECC-F58F72F8AF34}" xr6:coauthVersionLast="47" xr6:coauthVersionMax="47" xr10:uidLastSave="{00000000-0000-0000-0000-000000000000}"/>
  <workbookProtection workbookAlgorithmName="SHA-512" workbookHashValue="nlUhxvzbG4n1Z/dY4kzMCOwkDlkk4SyhHOeVeDn8YQ+oRMiize4fYb+tU6Kbh6AoiQGXzzB47wRL0QFK7q5DsA==" workbookSaltValue="c0HQY21UWmykDuFR1MjsbQ==" workbookSpinCount="100000" lockStructure="1"/>
  <bookViews>
    <workbookView xWindow="-120" yWindow="-120" windowWidth="29040" windowHeight="15720" xr2:uid="{00000000-000D-0000-FFFF-FFFF00000000}"/>
  </bookViews>
  <sheets>
    <sheet name="入力フォーム" sheetId="1" r:id="rId1"/>
    <sheet name="入力フォーム (記入例)" sheetId="9" r:id="rId2"/>
    <sheet name="インポート用" sheetId="3" state="hidden" r:id="rId3"/>
    <sheet name="市町村コード" sheetId="4" state="hidden" r:id="rId4"/>
  </sheets>
  <definedNames>
    <definedName name="_xlnm.Print_Area" localSheetId="0">入力フォーム!$A$1:$L$52</definedName>
    <definedName name="_xlnm.Print_Area" localSheetId="1">'入力フォーム (記入例)'!$A$1:$L$52</definedName>
    <definedName name="市町村コード">市町村コード!$A$1:$B$41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50" i="9" l="1"/>
  <c r="T49" i="9"/>
  <c r="T48" i="9"/>
  <c r="S48" i="9"/>
  <c r="T47" i="9"/>
  <c r="S47" i="9"/>
  <c r="M47" i="9"/>
  <c r="T46" i="9"/>
  <c r="S46" i="9"/>
  <c r="M46" i="9"/>
  <c r="T45" i="9"/>
  <c r="T44" i="9"/>
  <c r="M44" i="9"/>
  <c r="T43" i="9"/>
  <c r="T42" i="9"/>
  <c r="M42" i="9"/>
  <c r="T41" i="9"/>
  <c r="M41" i="9"/>
  <c r="T38" i="9"/>
  <c r="T37" i="9"/>
  <c r="T36" i="9"/>
  <c r="T35" i="9"/>
  <c r="T34" i="9"/>
  <c r="L34" i="9"/>
  <c r="T33" i="9"/>
  <c r="M33" i="9"/>
  <c r="T32" i="9"/>
  <c r="T31" i="9"/>
  <c r="M31" i="9"/>
  <c r="T30" i="9"/>
  <c r="M30" i="9"/>
  <c r="T29" i="9"/>
  <c r="M29" i="9"/>
  <c r="T28" i="9" a="1"/>
  <c r="T28" i="9" s="1"/>
  <c r="M28" i="9"/>
  <c r="T27" i="9"/>
  <c r="T26" i="9"/>
  <c r="T25" i="9"/>
  <c r="T24" i="9"/>
  <c r="M24" i="9"/>
  <c r="T23" i="9"/>
  <c r="M23" i="9"/>
  <c r="T22" i="9"/>
  <c r="M19" i="9"/>
  <c r="T15" i="9"/>
  <c r="T14" i="9"/>
  <c r="T13" i="9"/>
  <c r="T12" i="9"/>
  <c r="T10" i="9"/>
  <c r="D10" i="9"/>
  <c r="M24" i="1"/>
  <c r="M23" i="1"/>
  <c r="T24" i="1"/>
  <c r="T23" i="1"/>
  <c r="T26" i="1"/>
  <c r="T27" i="1"/>
  <c r="T22" i="1"/>
  <c r="T25" i="1"/>
  <c r="M28" i="1"/>
  <c r="D10" i="1"/>
  <c r="T13" i="1"/>
  <c r="A3" i="3" s="1"/>
  <c r="T12" i="1"/>
  <c r="B3" i="3" s="1"/>
  <c r="T14" i="1"/>
  <c r="D3" i="3" s="1"/>
  <c r="T10" i="1"/>
  <c r="E3" i="3" s="1"/>
  <c r="T15" i="1"/>
  <c r="C3" i="3" s="1"/>
  <c r="T28" i="1" a="1"/>
  <c r="T28" i="1" s="1"/>
  <c r="T48" i="1"/>
  <c r="AG3" i="3" s="1"/>
  <c r="T47" i="1"/>
  <c r="AE3" i="3" s="1"/>
  <c r="T46" i="1"/>
  <c r="AC3" i="3" s="1"/>
  <c r="T45" i="1"/>
  <c r="T31" i="1"/>
  <c r="P3" i="3" s="1"/>
  <c r="T41" i="1"/>
  <c r="W3" i="3" s="1"/>
  <c r="T42" i="1"/>
  <c r="T43" i="1"/>
  <c r="M42" i="1"/>
  <c r="T50" i="1" l="1"/>
  <c r="AI3" i="3" s="1"/>
  <c r="T49" i="1"/>
  <c r="AH3" i="3" s="1"/>
  <c r="T44" i="1"/>
  <c r="T37" i="1"/>
  <c r="T35" i="1"/>
  <c r="T33" i="1"/>
  <c r="T32" i="1"/>
  <c r="O3" i="3" s="1"/>
  <c r="T30" i="1"/>
  <c r="T29" i="1"/>
  <c r="F3" i="3" l="1"/>
  <c r="Z3" i="3"/>
  <c r="M19" i="1"/>
  <c r="G3" i="3"/>
  <c r="H3" i="3"/>
  <c r="I3" i="3"/>
  <c r="J3" i="3"/>
  <c r="K3" i="3"/>
  <c r="L3" i="3"/>
  <c r="M29" i="1"/>
  <c r="M3" i="3"/>
  <c r="M30" i="1"/>
  <c r="N3" i="3"/>
  <c r="M31" i="1"/>
  <c r="M33" i="1"/>
  <c r="Q3" i="3"/>
  <c r="T34" i="1"/>
  <c r="S3" i="3"/>
  <c r="T36" i="1"/>
  <c r="T3" i="3" s="1"/>
  <c r="U3" i="3"/>
  <c r="T38" i="1"/>
  <c r="V3" i="3" s="1"/>
  <c r="M41" i="1"/>
  <c r="Y3" i="3"/>
  <c r="M44" i="1"/>
  <c r="AA3" i="3"/>
  <c r="M46" i="1"/>
  <c r="S46" i="1"/>
  <c r="AB3" i="3" s="1"/>
  <c r="M47" i="1"/>
  <c r="S47" i="1"/>
  <c r="AD3" i="3" s="1"/>
  <c r="S48" i="1"/>
  <c r="AF3" i="3" s="1"/>
  <c r="L34" i="1" l="1"/>
  <c r="R3" i="3"/>
  <c r="X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<sst xmlns="http://schemas.openxmlformats.org/spreadsheetml/2006/main" count="315" uniqueCount="214">
  <si>
    <t>ふりがな</t>
    <phoneticPr fontId="1"/>
  </si>
  <si>
    <t>性別</t>
    <rPh sb="0" eb="2">
      <t>セイベツ</t>
    </rPh>
    <phoneticPr fontId="1"/>
  </si>
  <si>
    <t>FAX番号</t>
    <rPh sb="3" eb="5">
      <t>バンゴウ</t>
    </rPh>
    <phoneticPr fontId="1"/>
  </si>
  <si>
    <t>指導内容</t>
    <rPh sb="0" eb="2">
      <t>シドウ</t>
    </rPh>
    <rPh sb="2" eb="4">
      <t>ナイヨウ</t>
    </rPh>
    <phoneticPr fontId="1"/>
  </si>
  <si>
    <t>連絡先</t>
    <rPh sb="0" eb="3">
      <t>レンラクサキ</t>
    </rPh>
    <phoneticPr fontId="1"/>
  </si>
  <si>
    <t>漢字</t>
    <rPh sb="0" eb="2">
      <t>カンジ</t>
    </rPh>
    <phoneticPr fontId="1"/>
  </si>
  <si>
    <t>基本情報</t>
    <rPh sb="0" eb="2">
      <t>キホン</t>
    </rPh>
    <rPh sb="2" eb="4">
      <t>ジョウホウ</t>
    </rPh>
    <phoneticPr fontId="1"/>
  </si>
  <si>
    <t>月</t>
    <rPh sb="0" eb="1">
      <t>ガツ</t>
    </rPh>
    <phoneticPr fontId="1"/>
  </si>
  <si>
    <t>日</t>
    <rPh sb="0" eb="1">
      <t>ニチ</t>
    </rPh>
    <phoneticPr fontId="1"/>
  </si>
  <si>
    <t>非公開</t>
    <rPh sb="0" eb="3">
      <t>ヒコウカイ</t>
    </rPh>
    <phoneticPr fontId="1"/>
  </si>
  <si>
    <t xml:space="preserve"> </t>
    <phoneticPr fontId="1"/>
  </si>
  <si>
    <t>登録番号</t>
    <rPh sb="0" eb="2">
      <t>トウロク</t>
    </rPh>
    <rPh sb="2" eb="4">
      <t>バンゴウ</t>
    </rPh>
    <phoneticPr fontId="1"/>
  </si>
  <si>
    <t>市町村のみ公開</t>
    <rPh sb="0" eb="3">
      <t>シチョウソン</t>
    </rPh>
    <rPh sb="5" eb="7">
      <t>コウカイ</t>
    </rPh>
    <phoneticPr fontId="1"/>
  </si>
  <si>
    <t>内容</t>
    <rPh sb="0" eb="2">
      <t>ナイヨウ</t>
    </rPh>
    <phoneticPr fontId="1"/>
  </si>
  <si>
    <t>項目</t>
    <rPh sb="0" eb="2">
      <t>コウモク</t>
    </rPh>
    <phoneticPr fontId="1"/>
  </si>
  <si>
    <t>〒</t>
    <phoneticPr fontId="1"/>
  </si>
  <si>
    <t>-</t>
    <phoneticPr fontId="1"/>
  </si>
  <si>
    <t>提出先・
問合せ先</t>
    <rPh sb="0" eb="2">
      <t>テイシュツ</t>
    </rPh>
    <rPh sb="2" eb="3">
      <t>サキ</t>
    </rPh>
    <rPh sb="6" eb="8">
      <t>トイアワ</t>
    </rPh>
    <rPh sb="9" eb="10">
      <t>サキ</t>
    </rPh>
    <phoneticPr fontId="1"/>
  </si>
  <si>
    <t xml:space="preserve">
　　　　　　　</t>
    <phoneticPr fontId="1"/>
  </si>
  <si>
    <t>具体的に：</t>
    <phoneticPr fontId="1"/>
  </si>
  <si>
    <r>
      <rPr>
        <b/>
        <sz val="11"/>
        <color indexed="8"/>
        <rFont val="ＭＳ ゴシック"/>
        <family val="3"/>
        <charset val="128"/>
      </rPr>
      <t>その他</t>
    </r>
    <r>
      <rPr>
        <sz val="8"/>
        <color indexed="8"/>
        <rFont val="ＭＳ ゴシック"/>
        <family val="3"/>
        <charset val="128"/>
      </rPr>
      <t xml:space="preserve">
　上記以外で特に伝えたいことなどありましたら記入してください。</t>
    </r>
    <rPh sb="2" eb="3">
      <t>タ</t>
    </rPh>
    <rPh sb="5" eb="7">
      <t>ジョウキ</t>
    </rPh>
    <rPh sb="7" eb="9">
      <t>イガイ</t>
    </rPh>
    <rPh sb="10" eb="11">
      <t>トク</t>
    </rPh>
    <rPh sb="12" eb="13">
      <t>ツタ</t>
    </rPh>
    <rPh sb="26" eb="28">
      <t>キニュウ</t>
    </rPh>
    <phoneticPr fontId="1"/>
  </si>
  <si>
    <r>
      <rPr>
        <b/>
        <sz val="11"/>
        <color indexed="8"/>
        <rFont val="ＭＳ ゴシック"/>
        <family val="3"/>
        <charset val="128"/>
      </rPr>
      <t>所属機関・団体</t>
    </r>
    <r>
      <rPr>
        <sz val="8"/>
        <color indexed="8"/>
        <rFont val="ＭＳ ゴシック"/>
        <family val="3"/>
        <charset val="128"/>
      </rPr>
      <t xml:space="preserve">
　指導内容に関連する所属機関・団体があればご記入ください。</t>
    </r>
    <rPh sb="0" eb="2">
      <t>ショゾク</t>
    </rPh>
    <rPh sb="2" eb="4">
      <t>キカン</t>
    </rPh>
    <rPh sb="5" eb="7">
      <t>ダンタイ</t>
    </rPh>
    <rPh sb="9" eb="11">
      <t>シドウ</t>
    </rPh>
    <rPh sb="11" eb="13">
      <t>ナイヨウ</t>
    </rPh>
    <rPh sb="14" eb="16">
      <t>カンレン</t>
    </rPh>
    <rPh sb="18" eb="20">
      <t>ショゾク</t>
    </rPh>
    <rPh sb="20" eb="22">
      <t>キカン</t>
    </rPh>
    <rPh sb="23" eb="25">
      <t>ダンタイ</t>
    </rPh>
    <rPh sb="30" eb="32">
      <t>キニュウ</t>
    </rPh>
    <phoneticPr fontId="1"/>
  </si>
  <si>
    <t>年</t>
    <rPh sb="0" eb="1">
      <t>ネン</t>
    </rPh>
    <phoneticPr fontId="1"/>
  </si>
  <si>
    <t>市町村名：</t>
    <rPh sb="0" eb="3">
      <t>シチョウソン</t>
    </rPh>
    <rPh sb="3" eb="4">
      <t>メイ</t>
    </rPh>
    <phoneticPr fontId="1"/>
  </si>
  <si>
    <t>続き：</t>
    <rPh sb="0" eb="1">
      <t>ツヅ</t>
    </rPh>
    <phoneticPr fontId="1"/>
  </si>
  <si>
    <t>西暦</t>
    <rPh sb="0" eb="2">
      <t>セイレキ</t>
    </rPh>
    <phoneticPr fontId="1"/>
  </si>
  <si>
    <t>上記について、承諾しました。</t>
    <rPh sb="0" eb="2">
      <t>ジョウキ</t>
    </rPh>
    <rPh sb="7" eb="9">
      <t>ショウダク</t>
    </rPh>
    <phoneticPr fontId="1"/>
  </si>
  <si>
    <r>
      <t>氏名</t>
    </r>
    <r>
      <rPr>
        <b/>
        <sz val="11"/>
        <color indexed="10"/>
        <rFont val="ＭＳ ゴシック"/>
        <family val="3"/>
        <charset val="128"/>
      </rPr>
      <t>[必須]</t>
    </r>
    <rPh sb="0" eb="2">
      <t>シメイ</t>
    </rPh>
    <rPh sb="3" eb="5">
      <t>ヒッス</t>
    </rPh>
    <phoneticPr fontId="1"/>
  </si>
  <si>
    <t>雅号・ペンネーム等</t>
    <rPh sb="0" eb="2">
      <t>ガゴウ</t>
    </rPh>
    <rPh sb="8" eb="9">
      <t>トウ</t>
    </rPh>
    <phoneticPr fontId="1"/>
  </si>
  <si>
    <t>公開</t>
    <rPh sb="0" eb="2">
      <t>コウカイ</t>
    </rPh>
    <phoneticPr fontId="1"/>
  </si>
  <si>
    <t>ふりがな</t>
  </si>
  <si>
    <r>
      <t>生年月日（西暦）</t>
    </r>
    <r>
      <rPr>
        <b/>
        <sz val="11"/>
        <color indexed="10"/>
        <rFont val="ＭＳ ゴシック"/>
        <family val="3"/>
        <charset val="128"/>
      </rPr>
      <t>[必須]</t>
    </r>
    <rPh sb="0" eb="2">
      <t>セイネン</t>
    </rPh>
    <rPh sb="2" eb="4">
      <t>ガッピ</t>
    </rPh>
    <rPh sb="5" eb="7">
      <t>セイレキ</t>
    </rPh>
    <phoneticPr fontId="1"/>
  </si>
  <si>
    <t>ありすネット公開／非公開</t>
    <rPh sb="6" eb="8">
      <t>コウカイ</t>
    </rPh>
    <rPh sb="9" eb="12">
      <t>ヒコウカイ</t>
    </rPh>
    <phoneticPr fontId="1"/>
  </si>
  <si>
    <t>いずれか選択してください</t>
    <rPh sb="4" eb="6">
      <t>センタク</t>
    </rPh>
    <phoneticPr fontId="1"/>
  </si>
  <si>
    <r>
      <rPr>
        <b/>
        <sz val="11"/>
        <color indexed="8"/>
        <rFont val="ＭＳ ゴシック"/>
        <family val="3"/>
        <charset val="128"/>
      </rPr>
      <t>指導歴・学習歴等</t>
    </r>
    <r>
      <rPr>
        <b/>
        <sz val="11"/>
        <color indexed="10"/>
        <rFont val="ＭＳ ゴシック"/>
        <family val="3"/>
        <charset val="128"/>
      </rPr>
      <t>[必須]</t>
    </r>
    <r>
      <rPr>
        <sz val="8"/>
        <color indexed="8"/>
        <rFont val="ＭＳ ゴシック"/>
        <family val="3"/>
        <charset val="128"/>
      </rPr>
      <t xml:space="preserve">
　指導内容に関連する指導歴、学習歴等を記入してください。指導歴に関しては、可能な限り、開催年と主催者も記入してください。
　書ききれない場合は、直近５年間で主要なもののみ記入してください。</t>
    </r>
    <phoneticPr fontId="1"/>
  </si>
  <si>
    <r>
      <rPr>
        <b/>
        <sz val="11"/>
        <color indexed="8"/>
        <rFont val="ＭＳ ゴシック"/>
        <family val="3"/>
        <charset val="128"/>
      </rPr>
      <t>指導可能日時</t>
    </r>
    <r>
      <rPr>
        <b/>
        <sz val="11"/>
        <color indexed="10"/>
        <rFont val="ＭＳ ゴシック"/>
        <family val="3"/>
        <charset val="128"/>
      </rPr>
      <t>[必須]</t>
    </r>
    <r>
      <rPr>
        <sz val="8"/>
        <color indexed="8"/>
        <rFont val="ＭＳ ゴシック"/>
        <family val="3"/>
        <charset val="128"/>
      </rPr>
      <t xml:space="preserve">
　いずれかにチェックをしてください。制限がある場合は、曜日や時間帯を記入してください。</t>
    </r>
    <rPh sb="0" eb="2">
      <t>シドウ</t>
    </rPh>
    <rPh sb="2" eb="4">
      <t>カノウ</t>
    </rPh>
    <rPh sb="4" eb="6">
      <t>ニチジ</t>
    </rPh>
    <rPh sb="29" eb="31">
      <t>セイゲン</t>
    </rPh>
    <rPh sb="34" eb="36">
      <t>バアイ</t>
    </rPh>
    <rPh sb="38" eb="40">
      <t>ヨウビ</t>
    </rPh>
    <rPh sb="41" eb="44">
      <t>ジカンタイ</t>
    </rPh>
    <rPh sb="45" eb="47">
      <t>キニュウ</t>
    </rPh>
    <phoneticPr fontId="1"/>
  </si>
  <si>
    <r>
      <rPr>
        <b/>
        <sz val="11"/>
        <color indexed="8"/>
        <rFont val="ＭＳ ゴシック"/>
        <family val="3"/>
        <charset val="128"/>
      </rPr>
      <t>費用</t>
    </r>
    <r>
      <rPr>
        <b/>
        <sz val="11"/>
        <color indexed="10"/>
        <rFont val="ＭＳ ゴシック"/>
        <family val="3"/>
        <charset val="128"/>
      </rPr>
      <t>[必須]</t>
    </r>
    <r>
      <rPr>
        <sz val="8"/>
        <color indexed="8"/>
        <rFont val="ＭＳ ゴシック"/>
        <family val="3"/>
        <charset val="128"/>
      </rPr>
      <t xml:space="preserve">
　いずれかにチェックしてください。具体的な条件がある場合は記入してください。</t>
    </r>
    <rPh sb="0" eb="2">
      <t>ヒヨウ</t>
    </rPh>
    <rPh sb="24" eb="27">
      <t>グタイテキ</t>
    </rPh>
    <rPh sb="28" eb="30">
      <t>ジョウケン</t>
    </rPh>
    <rPh sb="33" eb="35">
      <t>バアイ</t>
    </rPh>
    <rPh sb="36" eb="38">
      <t>キニュウ</t>
    </rPh>
    <phoneticPr fontId="1"/>
  </si>
  <si>
    <t>概要</t>
    <rPh sb="0" eb="2">
      <t>ガイヨウ</t>
    </rPh>
    <phoneticPr fontId="1"/>
  </si>
  <si>
    <t>詳細</t>
    <rPh sb="0" eb="2">
      <t>ショウサイ</t>
    </rPh>
    <phoneticPr fontId="1"/>
  </si>
  <si>
    <r>
      <rPr>
        <b/>
        <sz val="11"/>
        <color indexed="8"/>
        <rFont val="ＭＳ ゴシック"/>
        <family val="3"/>
        <charset val="128"/>
      </rPr>
      <t>住所</t>
    </r>
    <r>
      <rPr>
        <b/>
        <sz val="11"/>
        <color indexed="10"/>
        <rFont val="ＭＳ ゴシック"/>
        <family val="3"/>
        <charset val="128"/>
      </rPr>
      <t>[必須]</t>
    </r>
    <r>
      <rPr>
        <sz val="9"/>
        <color indexed="8"/>
        <rFont val="ＭＳ ゴシック"/>
        <family val="3"/>
        <charset val="128"/>
      </rPr>
      <t xml:space="preserve">
</t>
    </r>
    <r>
      <rPr>
        <sz val="8"/>
        <color indexed="8"/>
        <rFont val="ＭＳ ゴシック"/>
        <family val="3"/>
        <charset val="128"/>
      </rPr>
      <t>　施設内の場合は施設名も記入してください。</t>
    </r>
    <rPh sb="0" eb="2">
      <t>ジュウショ</t>
    </rPh>
    <rPh sb="8" eb="10">
      <t>シセツ</t>
    </rPh>
    <rPh sb="10" eb="11">
      <t>ナイ</t>
    </rPh>
    <rPh sb="12" eb="14">
      <t>バアイ</t>
    </rPh>
    <rPh sb="15" eb="17">
      <t>シセツ</t>
    </rPh>
    <rPh sb="17" eb="18">
      <t>メイ</t>
    </rPh>
    <rPh sb="19" eb="21">
      <t>キニュウ</t>
    </rPh>
    <phoneticPr fontId="1"/>
  </si>
  <si>
    <r>
      <rPr>
        <b/>
        <sz val="11"/>
        <color indexed="8"/>
        <rFont val="ＭＳ ゴシック"/>
        <family val="3"/>
        <charset val="128"/>
      </rPr>
      <t>電話番号</t>
    </r>
    <r>
      <rPr>
        <b/>
        <sz val="11"/>
        <color indexed="10"/>
        <rFont val="ＭＳ ゴシック"/>
        <family val="3"/>
        <charset val="128"/>
      </rPr>
      <t>[必須]</t>
    </r>
    <r>
      <rPr>
        <sz val="9"/>
        <color indexed="8"/>
        <rFont val="ＭＳ ゴシック"/>
        <family val="3"/>
        <charset val="128"/>
      </rPr>
      <t xml:space="preserve">
</t>
    </r>
    <r>
      <rPr>
        <sz val="8"/>
        <color indexed="8"/>
        <rFont val="ＭＳ ゴシック"/>
        <family val="3"/>
        <charset val="128"/>
      </rPr>
      <t>　固定電話の場合は市外局番から記入してください。</t>
    </r>
    <rPh sb="0" eb="2">
      <t>デンワ</t>
    </rPh>
    <rPh sb="2" eb="4">
      <t>バンゴウ</t>
    </rPh>
    <phoneticPr fontId="1"/>
  </si>
  <si>
    <r>
      <rPr>
        <b/>
        <sz val="11"/>
        <color indexed="8"/>
        <rFont val="ＭＳ ゴシック"/>
        <family val="3"/>
        <charset val="128"/>
      </rPr>
      <t>資格・免許</t>
    </r>
    <r>
      <rPr>
        <sz val="8"/>
        <color indexed="8"/>
        <rFont val="ＭＳ ゴシック"/>
        <family val="3"/>
        <charset val="128"/>
      </rPr>
      <t xml:space="preserve">
　指導内容に関連した資格・免許がある場合は、記入してください。</t>
    </r>
    <rPh sb="0" eb="2">
      <t>シカク</t>
    </rPh>
    <rPh sb="3" eb="5">
      <t>メンキョ</t>
    </rPh>
    <phoneticPr fontId="1"/>
  </si>
  <si>
    <t>　〒030-0111
　青森県青森市大字荒川字藤戸119-7
　青森県総合社会教育センター　育成研修課
　　TEL:017-739-1253
  　FAX:017-739-1279
　　E-mail：gakusyu_jouhou@pref.aomori.lg.jp</t>
    <phoneticPr fontId="1"/>
  </si>
  <si>
    <t>氏名かな</t>
  </si>
  <si>
    <t>氏名</t>
  </si>
  <si>
    <t>氏名公開</t>
  </si>
  <si>
    <t>雅号かな</t>
  </si>
  <si>
    <t>雅号</t>
  </si>
  <si>
    <t>性別</t>
  </si>
  <si>
    <t>生年月日</t>
  </si>
  <si>
    <t>郵便番号</t>
  </si>
  <si>
    <t>TEL</t>
  </si>
  <si>
    <t>TEL公開</t>
  </si>
  <si>
    <t>FAX</t>
  </si>
  <si>
    <t>FAX公開</t>
  </si>
  <si>
    <t>Email</t>
  </si>
  <si>
    <t>Email公開</t>
  </si>
  <si>
    <t>所属団体</t>
  </si>
  <si>
    <t>指導歴</t>
  </si>
  <si>
    <t>資格免許</t>
  </si>
  <si>
    <t>指導可能地域</t>
  </si>
  <si>
    <t>指導可能日時</t>
  </si>
  <si>
    <t>費用</t>
  </si>
  <si>
    <t>URL</t>
  </si>
  <si>
    <t>その他</t>
  </si>
  <si>
    <t>－</t>
    <phoneticPr fontId="1"/>
  </si>
  <si>
    <t>氏名</t>
    <rPh sb="0" eb="2">
      <t>シメイ</t>
    </rPh>
    <phoneticPr fontId="1"/>
  </si>
  <si>
    <t>雅号</t>
    <rPh sb="0" eb="2">
      <t>ガゴウ</t>
    </rPh>
    <phoneticPr fontId="1"/>
  </si>
  <si>
    <t>性別</t>
    <rPh sb="0" eb="2">
      <t>セイベツ</t>
    </rPh>
    <phoneticPr fontId="1"/>
  </si>
  <si>
    <t>生年月日</t>
    <rPh sb="0" eb="2">
      <t>セイネン</t>
    </rPh>
    <rPh sb="2" eb="4">
      <t>ガッピ</t>
    </rPh>
    <phoneticPr fontId="1"/>
  </si>
  <si>
    <t>郵便番号</t>
    <rPh sb="0" eb="2">
      <t>ユウビン</t>
    </rPh>
    <rPh sb="2" eb="4">
      <t>バンゴウ</t>
    </rPh>
    <phoneticPr fontId="1"/>
  </si>
  <si>
    <t>市町村コード</t>
  </si>
  <si>
    <t>住所</t>
    <rPh sb="0" eb="2">
      <t>ジュウショ</t>
    </rPh>
    <phoneticPr fontId="1"/>
  </si>
  <si>
    <t>TEL</t>
    <phoneticPr fontId="1"/>
  </si>
  <si>
    <t>TEL公開</t>
    <rPh sb="3" eb="5">
      <t>コウカイ</t>
    </rPh>
    <phoneticPr fontId="1"/>
  </si>
  <si>
    <t>FAX</t>
    <phoneticPr fontId="1"/>
  </si>
  <si>
    <t>FAX公開</t>
    <rPh sb="3" eb="5">
      <t>コウカイ</t>
    </rPh>
    <phoneticPr fontId="1"/>
  </si>
  <si>
    <t>Email</t>
    <phoneticPr fontId="1"/>
  </si>
  <si>
    <t>Email公開</t>
    <rPh sb="5" eb="7">
      <t>コウカイ</t>
    </rPh>
    <phoneticPr fontId="1"/>
  </si>
  <si>
    <t>市町村</t>
  </si>
  <si>
    <t>201</t>
  </si>
  <si>
    <t>青森市</t>
  </si>
  <si>
    <t>202</t>
  </si>
  <si>
    <t>弘前市</t>
  </si>
  <si>
    <t>203</t>
  </si>
  <si>
    <t>八戸市</t>
  </si>
  <si>
    <t>204</t>
  </si>
  <si>
    <t>黒石市</t>
  </si>
  <si>
    <t>205</t>
  </si>
  <si>
    <t>五所川原市</t>
  </si>
  <si>
    <t>206</t>
  </si>
  <si>
    <t>十和田市</t>
  </si>
  <si>
    <t>207</t>
  </si>
  <si>
    <t>三沢市</t>
  </si>
  <si>
    <t>208</t>
  </si>
  <si>
    <t>むつ市</t>
  </si>
  <si>
    <t>209</t>
  </si>
  <si>
    <t>つがる市</t>
  </si>
  <si>
    <t>210</t>
  </si>
  <si>
    <t>平川市</t>
  </si>
  <si>
    <t>301</t>
  </si>
  <si>
    <t>平内町</t>
  </si>
  <si>
    <t>303</t>
  </si>
  <si>
    <t>今別町</t>
  </si>
  <si>
    <t>304</t>
  </si>
  <si>
    <t>蓬田村</t>
  </si>
  <si>
    <t>307</t>
  </si>
  <si>
    <t>外ヶ浜町</t>
  </si>
  <si>
    <t>321</t>
  </si>
  <si>
    <t>鰺ヶ沢町</t>
  </si>
  <si>
    <t>323</t>
  </si>
  <si>
    <t>深浦町</t>
  </si>
  <si>
    <t>343</t>
  </si>
  <si>
    <t>西目屋村</t>
  </si>
  <si>
    <t>361</t>
  </si>
  <si>
    <t>藤崎町</t>
  </si>
  <si>
    <t>362</t>
  </si>
  <si>
    <t>大鰐町</t>
  </si>
  <si>
    <t>367</t>
  </si>
  <si>
    <t>田舎館村</t>
  </si>
  <si>
    <t>381</t>
  </si>
  <si>
    <t>板柳町</t>
  </si>
  <si>
    <t>384</t>
  </si>
  <si>
    <t>鶴田町</t>
  </si>
  <si>
    <t>387</t>
  </si>
  <si>
    <t>中泊町</t>
  </si>
  <si>
    <t>401</t>
  </si>
  <si>
    <t>野辺地町</t>
  </si>
  <si>
    <t>402</t>
  </si>
  <si>
    <t>七戸町</t>
  </si>
  <si>
    <t>405</t>
  </si>
  <si>
    <t>六戸町</t>
  </si>
  <si>
    <t>406</t>
  </si>
  <si>
    <t>横浜町</t>
  </si>
  <si>
    <t>408</t>
  </si>
  <si>
    <t>東北町</t>
  </si>
  <si>
    <t>411</t>
  </si>
  <si>
    <t>六ヶ所村</t>
  </si>
  <si>
    <t>412</t>
  </si>
  <si>
    <t>おいらせ町</t>
  </si>
  <si>
    <t>423</t>
  </si>
  <si>
    <t>大間町</t>
  </si>
  <si>
    <t>424</t>
  </si>
  <si>
    <t>東通村</t>
  </si>
  <si>
    <t>425</t>
  </si>
  <si>
    <t>風間浦村</t>
  </si>
  <si>
    <t>426</t>
  </si>
  <si>
    <t>佐井村</t>
  </si>
  <si>
    <t>441</t>
  </si>
  <si>
    <t>三戸町</t>
  </si>
  <si>
    <t>442</t>
  </si>
  <si>
    <t>五戸町</t>
  </si>
  <si>
    <t>443</t>
  </si>
  <si>
    <t>田子町</t>
  </si>
  <si>
    <t>445</t>
  </si>
  <si>
    <t>南部町</t>
  </si>
  <si>
    <t>446</t>
  </si>
  <si>
    <t>階上町</t>
  </si>
  <si>
    <t>450</t>
  </si>
  <si>
    <t>新郷村</t>
  </si>
  <si>
    <r>
      <t>指導可能地域</t>
    </r>
    <r>
      <rPr>
        <b/>
        <sz val="11"/>
        <color indexed="10"/>
        <rFont val="ＭＳ ゴシック"/>
        <family val="3"/>
        <charset val="128"/>
      </rPr>
      <t>[必須]</t>
    </r>
    <r>
      <rPr>
        <b/>
        <sz val="11"/>
        <color indexed="8"/>
        <rFont val="ＭＳ ゴシック"/>
        <family val="3"/>
        <charset val="128"/>
      </rPr>
      <t xml:space="preserve">
</t>
    </r>
    <r>
      <rPr>
        <sz val="8"/>
        <color indexed="8"/>
        <rFont val="ＭＳ ゴシック"/>
        <family val="3"/>
        <charset val="128"/>
      </rPr>
      <t>　いずれかにチェックをしてください。一部地域のみの場合は、指導可能な地域や市町村を記入してください。</t>
    </r>
    <rPh sb="0" eb="2">
      <t>シドウ</t>
    </rPh>
    <rPh sb="2" eb="4">
      <t>カノウ</t>
    </rPh>
    <rPh sb="4" eb="6">
      <t>チイキ</t>
    </rPh>
    <rPh sb="29" eb="31">
      <t>イチブ</t>
    </rPh>
    <rPh sb="31" eb="33">
      <t>チイキ</t>
    </rPh>
    <rPh sb="36" eb="38">
      <t>バアイ</t>
    </rPh>
    <rPh sb="40" eb="42">
      <t>シドウ</t>
    </rPh>
    <rPh sb="42" eb="44">
      <t>カノウ</t>
    </rPh>
    <rPh sb="45" eb="47">
      <t>チイキ</t>
    </rPh>
    <rPh sb="48" eb="51">
      <t>シチョウソンシドウナイヨウカンレンシカクメンキョバアイキニュウ</t>
    </rPh>
    <rPh sb="52" eb="54">
      <t>キニュウ</t>
    </rPh>
    <phoneticPr fontId="1"/>
  </si>
  <si>
    <t>＠</t>
    <phoneticPr fontId="1"/>
  </si>
  <si>
    <r>
      <t xml:space="preserve">Emailｱﾄﾞﾚｽ　
</t>
    </r>
    <r>
      <rPr>
        <b/>
        <sz val="11"/>
        <color indexed="10"/>
        <rFont val="ＭＳ ゴシック"/>
        <family val="3"/>
        <charset val="128"/>
      </rPr>
      <t>[必須]</t>
    </r>
    <phoneticPr fontId="1"/>
  </si>
  <si>
    <t>ホームページ、SNS等URL</t>
    <rPh sb="10" eb="11">
      <t>トウ</t>
    </rPh>
    <phoneticPr fontId="1"/>
  </si>
  <si>
    <t>市町村名</t>
    <rPh sb="0" eb="4">
      <t>シチョウソンメイ</t>
    </rPh>
    <phoneticPr fontId="1"/>
  </si>
  <si>
    <t>市町村名</t>
    <rPh sb="0" eb="3">
      <t>シチョウソン</t>
    </rPh>
    <rPh sb="3" eb="4">
      <t>メイ</t>
    </rPh>
    <phoneticPr fontId="1"/>
  </si>
  <si>
    <t>指導概要</t>
    <rPh sb="2" eb="4">
      <t>ガイヨウ</t>
    </rPh>
    <phoneticPr fontId="1"/>
  </si>
  <si>
    <t>指導詳細</t>
    <rPh sb="0" eb="2">
      <t>シドウ</t>
    </rPh>
    <rPh sb="2" eb="4">
      <t>ショウサイ</t>
    </rPh>
    <phoneticPr fontId="1"/>
  </si>
  <si>
    <t>具体地域</t>
    <rPh sb="0" eb="2">
      <t>グタイ</t>
    </rPh>
    <rPh sb="2" eb="4">
      <t>チイキ</t>
    </rPh>
    <phoneticPr fontId="1"/>
  </si>
  <si>
    <t>具体日時</t>
    <rPh sb="0" eb="2">
      <t>グタイ</t>
    </rPh>
    <rPh sb="2" eb="4">
      <t>ニチジ</t>
    </rPh>
    <phoneticPr fontId="1"/>
  </si>
  <si>
    <t>具体費用</t>
    <rPh sb="0" eb="2">
      <t>グタイ</t>
    </rPh>
    <rPh sb="2" eb="4">
      <t>ヒヨウ</t>
    </rPh>
    <phoneticPr fontId="1"/>
  </si>
  <si>
    <t>「ありすネット」以外で、活動情報を発信していますか。例）ホームページ・SNSなど</t>
  </si>
  <si>
    <t>令和８年４月～令和９年３月の間、登録を継続しますか。</t>
  </si>
  <si>
    <t>承諾事項チェック</t>
    <rPh sb="0" eb="2">
      <t>ショウダク</t>
    </rPh>
    <rPh sb="2" eb="4">
      <t>ジコウ</t>
    </rPh>
    <phoneticPr fontId="1"/>
  </si>
  <si>
    <t>発信の方法</t>
    <rPh sb="0" eb="2">
      <t>ハッシン</t>
    </rPh>
    <rPh sb="3" eb="5">
      <t>ホウホウ</t>
    </rPh>
    <phoneticPr fontId="1"/>
  </si>
  <si>
    <t>「制限あり」
の場合
具体的に：</t>
    <rPh sb="1" eb="3">
      <t>セイゲン</t>
    </rPh>
    <rPh sb="8" eb="10">
      <t>バアイ</t>
    </rPh>
    <phoneticPr fontId="1"/>
  </si>
  <si>
    <t>「はい」の場合
具体的に：</t>
    <rPh sb="5" eb="7">
      <t>バアイ</t>
    </rPh>
    <phoneticPr fontId="1"/>
  </si>
  <si>
    <t>　例）市町村の人材リストに登録。ホームページ・SNSなど</t>
    <phoneticPr fontId="1"/>
  </si>
  <si>
    <t>回答者氏名</t>
    <rPh sb="0" eb="3">
      <t>カイトウシャ</t>
    </rPh>
    <rPh sb="3" eb="5">
      <t>シメイ</t>
    </rPh>
    <phoneticPr fontId="1"/>
  </si>
  <si>
    <t>届いた封筒の宛名に記載の氏名・番号を記入してください。</t>
    <rPh sb="0" eb="1">
      <t>トド</t>
    </rPh>
    <rPh sb="3" eb="5">
      <t>フウトウ</t>
    </rPh>
    <rPh sb="6" eb="8">
      <t>アテナ</t>
    </rPh>
    <rPh sb="9" eb="11">
      <t>キサイ</t>
    </rPh>
    <rPh sb="12" eb="14">
      <t>シメイ</t>
    </rPh>
    <rPh sb="15" eb="17">
      <t>バンゴウ</t>
    </rPh>
    <rPh sb="18" eb="20">
      <t>キニュウ</t>
    </rPh>
    <phoneticPr fontId="1"/>
  </si>
  <si>
    <t>青森県学習情報提供サイト「ありすネット」
「指導者人材情報」に係るアンケート</t>
    <rPh sb="0" eb="3">
      <t>アオモリケン</t>
    </rPh>
    <rPh sb="3" eb="5">
      <t>ガクシュウ</t>
    </rPh>
    <rPh sb="5" eb="7">
      <t>ジョウホウ</t>
    </rPh>
    <rPh sb="7" eb="9">
      <t>テイキョウ</t>
    </rPh>
    <rPh sb="22" eb="25">
      <t>シドウシャ</t>
    </rPh>
    <rPh sb="23" eb="25">
      <t>ジョウホウ</t>
    </rPh>
    <rPh sb="27" eb="28">
      <t>カカ</t>
    </rPh>
    <phoneticPr fontId="1"/>
  </si>
  <si>
    <t>回答期限　令和８年２月２７日（金）</t>
    <phoneticPr fontId="1"/>
  </si>
  <si>
    <t>１．アンケート（全員回答）</t>
    <rPh sb="8" eb="10">
      <t>ゼンイン</t>
    </rPh>
    <rPh sb="10" eb="12">
      <t>カイトウ</t>
    </rPh>
    <phoneticPr fontId="1"/>
  </si>
  <si>
    <t>（２）指導内容等（記載された内容は全てありすネットで公開されます。[必須]の項目は必ず記入してください。）</t>
    <rPh sb="3" eb="5">
      <t>シドウ</t>
    </rPh>
    <rPh sb="5" eb="7">
      <t>ナイヨウ</t>
    </rPh>
    <rPh sb="7" eb="8">
      <t>トウ</t>
    </rPh>
    <rPh sb="9" eb="11">
      <t>キサイ</t>
    </rPh>
    <rPh sb="14" eb="16">
      <t>ナイヨウ</t>
    </rPh>
    <rPh sb="17" eb="18">
      <t>スベ</t>
    </rPh>
    <rPh sb="26" eb="28">
      <t>コウカイ</t>
    </rPh>
    <phoneticPr fontId="1"/>
  </si>
  <si>
    <t>社教　太郎</t>
    <rPh sb="0" eb="1">
      <t>シャ</t>
    </rPh>
    <rPh sb="1" eb="2">
      <t>キョウ</t>
    </rPh>
    <rPh sb="3" eb="5">
      <t>タロウ</t>
    </rPh>
    <phoneticPr fontId="28"/>
  </si>
  <si>
    <t>しゃきょう　たろう</t>
    <phoneticPr fontId="28"/>
  </si>
  <si>
    <t>しゃきょうせんせい</t>
    <phoneticPr fontId="28"/>
  </si>
  <si>
    <t>シャキョー先生</t>
    <rPh sb="5" eb="7">
      <t>センセイ</t>
    </rPh>
    <phoneticPr fontId="28"/>
  </si>
  <si>
    <t>030</t>
    <phoneticPr fontId="28"/>
  </si>
  <si>
    <t>8570</t>
    <phoneticPr fontId="28"/>
  </si>
  <si>
    <t>長島一丁目1-1</t>
    <rPh sb="0" eb="2">
      <t>ナガシマ</t>
    </rPh>
    <rPh sb="2" eb="5">
      <t>イッチョウメ</t>
    </rPh>
    <phoneticPr fontId="28"/>
  </si>
  <si>
    <t>△△△</t>
    <phoneticPr fontId="28"/>
  </si>
  <si>
    <t>××××</t>
    <phoneticPr fontId="28"/>
  </si>
  <si>
    <t>○○○○</t>
    <phoneticPr fontId="28"/>
  </si>
  <si>
    <t>tarou_shakyo</t>
    <phoneticPr fontId="28"/>
  </si>
  <si>
    <t>aomori.com</t>
    <phoneticPr fontId="28"/>
  </si>
  <si>
    <t>青森県の歴史・文化に関する講座</t>
    <rPh sb="0" eb="3">
      <t>アオモリケン</t>
    </rPh>
    <rPh sb="4" eb="6">
      <t>レキシ</t>
    </rPh>
    <rPh sb="7" eb="9">
      <t>ブンカ</t>
    </rPh>
    <rPh sb="10" eb="11">
      <t>カン</t>
    </rPh>
    <rPh sb="13" eb="15">
      <t>コウザ</t>
    </rPh>
    <phoneticPr fontId="28"/>
  </si>
  <si>
    <t>青森県の歴史や文化についてイラストや動画を用いて、わかりやすく、楽しく指導します。（対象：高校生～一般）</t>
    <rPh sb="0" eb="3">
      <t>アオモリケン</t>
    </rPh>
    <rPh sb="4" eb="6">
      <t>レキシ</t>
    </rPh>
    <rPh sb="7" eb="9">
      <t>ブンカ</t>
    </rPh>
    <rPh sb="18" eb="20">
      <t>ドウガ</t>
    </rPh>
    <rPh sb="21" eb="22">
      <t>モチ</t>
    </rPh>
    <rPh sb="32" eb="33">
      <t>タノ</t>
    </rPh>
    <rPh sb="35" eb="37">
      <t>シドウ</t>
    </rPh>
    <rPh sb="42" eb="44">
      <t>タイショウ</t>
    </rPh>
    <rPh sb="45" eb="48">
      <t>コウコウセイ</t>
    </rPh>
    <rPh sb="49" eb="51">
      <t>イッパン</t>
    </rPh>
    <phoneticPr fontId="28"/>
  </si>
  <si>
    <t>R4.9　青森県歴史クラブ設立。
R5.9　地域キャンパス講座「意外と知られていない青森の歴史」講師（県総合社会教育センター）</t>
    <rPh sb="5" eb="8">
      <t>アオモリケン</t>
    </rPh>
    <rPh sb="8" eb="10">
      <t>レキシ</t>
    </rPh>
    <rPh sb="13" eb="15">
      <t>セツリツ</t>
    </rPh>
    <rPh sb="22" eb="24">
      <t>チイキ</t>
    </rPh>
    <rPh sb="29" eb="31">
      <t>コウザ</t>
    </rPh>
    <rPh sb="32" eb="34">
      <t>イガイ</t>
    </rPh>
    <rPh sb="35" eb="36">
      <t>シ</t>
    </rPh>
    <rPh sb="42" eb="44">
      <t>アオモリ</t>
    </rPh>
    <rPh sb="45" eb="47">
      <t>レキシ</t>
    </rPh>
    <rPh sb="48" eb="50">
      <t>コウシ</t>
    </rPh>
    <rPh sb="51" eb="52">
      <t>ケン</t>
    </rPh>
    <rPh sb="52" eb="58">
      <t>ソウゴウシャカイキョウイク</t>
    </rPh>
    <phoneticPr fontId="28"/>
  </si>
  <si>
    <t>高等学校教諭一種免許状（地理歴史）</t>
    <rPh sb="0" eb="2">
      <t>コウトウ</t>
    </rPh>
    <rPh sb="2" eb="4">
      <t>ガッコウ</t>
    </rPh>
    <rPh sb="4" eb="6">
      <t>キョウユ</t>
    </rPh>
    <rPh sb="6" eb="8">
      <t>イッシュ</t>
    </rPh>
    <rPh sb="8" eb="11">
      <t>メンキョジョウ</t>
    </rPh>
    <rPh sb="12" eb="14">
      <t>チリ</t>
    </rPh>
    <rPh sb="14" eb="16">
      <t>レキシ</t>
    </rPh>
    <phoneticPr fontId="28"/>
  </si>
  <si>
    <t>青森市及び近隣市町村</t>
    <rPh sb="0" eb="3">
      <t>アオモリシ</t>
    </rPh>
    <rPh sb="3" eb="4">
      <t>オヨ</t>
    </rPh>
    <rPh sb="5" eb="7">
      <t>キンリン</t>
    </rPh>
    <rPh sb="7" eb="9">
      <t>シチョウ</t>
    </rPh>
    <rPh sb="9" eb="10">
      <t>ムラ</t>
    </rPh>
    <phoneticPr fontId="28"/>
  </si>
  <si>
    <t>月～金曜日の日中（9：00頃～17：00頃であれば可）</t>
    <rPh sb="0" eb="1">
      <t>ゲツ</t>
    </rPh>
    <rPh sb="2" eb="4">
      <t>キンヨウ</t>
    </rPh>
    <rPh sb="4" eb="5">
      <t>ヒ</t>
    </rPh>
    <rPh sb="6" eb="8">
      <t>ニッチュウ</t>
    </rPh>
    <rPh sb="13" eb="14">
      <t>コロ</t>
    </rPh>
    <rPh sb="20" eb="21">
      <t>コロ</t>
    </rPh>
    <rPh sb="25" eb="26">
      <t>カ</t>
    </rPh>
    <phoneticPr fontId="28"/>
  </si>
  <si>
    <t>謝金は不要だが、教材費等が発生する場合の実費は必要。また、会場が青森市外であれば交通費を支給していただきたい。</t>
    <rPh sb="0" eb="2">
      <t>シャキン</t>
    </rPh>
    <rPh sb="3" eb="5">
      <t>フヨウ</t>
    </rPh>
    <rPh sb="8" eb="11">
      <t>キョウザイヒ</t>
    </rPh>
    <rPh sb="11" eb="12">
      <t>トウ</t>
    </rPh>
    <rPh sb="13" eb="15">
      <t>ハッセイ</t>
    </rPh>
    <rPh sb="17" eb="19">
      <t>バアイ</t>
    </rPh>
    <rPh sb="20" eb="22">
      <t>ジッピ</t>
    </rPh>
    <rPh sb="23" eb="25">
      <t>ヒツヨウ</t>
    </rPh>
    <rPh sb="29" eb="31">
      <t>カイジョウ</t>
    </rPh>
    <rPh sb="32" eb="34">
      <t>アオモリ</t>
    </rPh>
    <rPh sb="34" eb="36">
      <t>シガイ</t>
    </rPh>
    <rPh sb="40" eb="43">
      <t>コウツウヒ</t>
    </rPh>
    <rPh sb="44" eb="46">
      <t>シキュウ</t>
    </rPh>
    <phoneticPr fontId="28"/>
  </si>
  <si>
    <t>https://www.instagram.com/teacher_shakyo</t>
    <phoneticPr fontId="28"/>
  </si>
  <si>
    <t>「一部地域
のみ」の場合
具体的に：</t>
    <rPh sb="1" eb="3">
      <t>イチブ</t>
    </rPh>
    <rPh sb="3" eb="5">
      <t>チイキ</t>
    </rPh>
    <rPh sb="10" eb="12">
      <t>バアイ</t>
    </rPh>
    <phoneticPr fontId="1"/>
  </si>
  <si>
    <t xml:space="preserve">           （次ページも記入してください）</t>
    <rPh sb="12" eb="13">
      <t>ジ</t>
    </rPh>
    <rPh sb="17" eb="19">
      <t>キニュウ</t>
    </rPh>
    <phoneticPr fontId="1"/>
  </si>
  <si>
    <t>○○市の指導者人材リストに登録。個人ホームページを運営中。</t>
    <rPh sb="4" eb="6">
      <t>シドウ</t>
    </rPh>
    <rPh sb="6" eb="7">
      <t>モノ</t>
    </rPh>
    <rPh sb="16" eb="18">
      <t>コジン</t>
    </rPh>
    <rPh sb="25" eb="27">
      <t>ウンエイ</t>
    </rPh>
    <rPh sb="27" eb="28">
      <t>チュウ</t>
    </rPh>
    <phoneticPr fontId="28"/>
  </si>
  <si>
    <t>　　継続くださる場合、「２．登録を継続する方のみ回答」へ、引き続き記入をお願いします。</t>
    <rPh sb="2" eb="4">
      <t>ケイゾク</t>
    </rPh>
    <rPh sb="8" eb="10">
      <t>バアイ</t>
    </rPh>
    <rPh sb="14" eb="16">
      <t>トウロク</t>
    </rPh>
    <rPh sb="17" eb="19">
      <t>ケイゾク</t>
    </rPh>
    <rPh sb="21" eb="22">
      <t>カタ</t>
    </rPh>
    <rPh sb="24" eb="26">
      <t>カイトウ</t>
    </rPh>
    <rPh sb="29" eb="30">
      <t>ヒ</t>
    </rPh>
    <rPh sb="31" eb="32">
      <t>ツヅ</t>
    </rPh>
    <rPh sb="33" eb="35">
      <t>キニュウ</t>
    </rPh>
    <rPh sb="37" eb="38">
      <t>ネガ</t>
    </rPh>
    <phoneticPr fontId="1"/>
  </si>
  <si>
    <r>
      <rPr>
        <b/>
        <sz val="11"/>
        <color indexed="8"/>
        <rFont val="ＭＳ ゴシック"/>
        <family val="3"/>
        <charset val="128"/>
      </rPr>
      <t>指導内容</t>
    </r>
    <r>
      <rPr>
        <b/>
        <sz val="11"/>
        <color indexed="10"/>
        <rFont val="ＭＳ ゴシック"/>
        <family val="3"/>
        <charset val="128"/>
      </rPr>
      <t>[必須]</t>
    </r>
    <r>
      <rPr>
        <sz val="8"/>
        <color indexed="8"/>
        <rFont val="ＭＳ ゴシック"/>
        <family val="3"/>
        <charset val="128"/>
      </rPr>
      <t xml:space="preserve">
　指導可能な科目や指導対象などを記入してください。</t>
    </r>
    <rPh sb="0" eb="2">
      <t>ショゾク</t>
    </rPh>
    <rPh sb="2" eb="4">
      <t>キカン</t>
    </rPh>
    <rPh sb="10" eb="12">
      <t>シドウ</t>
    </rPh>
    <rPh sb="12" eb="14">
      <t>シドウ</t>
    </rPh>
    <rPh sb="15" eb="17">
      <t>カモク</t>
    </rPh>
    <rPh sb="17" eb="19">
      <t>カンレン</t>
    </rPh>
    <rPh sb="21" eb="23">
      <t>ショゾク</t>
    </rPh>
    <rPh sb="23" eb="25">
      <t>キカン</t>
    </rPh>
    <rPh sb="26" eb="28">
      <t>ダンタイキニュウ</t>
    </rPh>
    <phoneticPr fontId="1"/>
  </si>
  <si>
    <t>（１）登録者情報（「公開」の項目のみ、ありすネットで公開されます。[必須]の項目は必ず記入してください。）</t>
    <rPh sb="3" eb="6">
      <t>トウロクシャ</t>
    </rPh>
    <rPh sb="6" eb="8">
      <t>ジョウホウ</t>
    </rPh>
    <rPh sb="10" eb="12">
      <t>コウカイ</t>
    </rPh>
    <rPh sb="14" eb="16">
      <t>コウモク</t>
    </rPh>
    <rPh sb="26" eb="28">
      <t>コウカイ</t>
    </rPh>
    <rPh sb="34" eb="36">
      <t>ヒッス</t>
    </rPh>
    <rPh sb="38" eb="40">
      <t>コウモク</t>
    </rPh>
    <rPh sb="41" eb="42">
      <t>カナラ</t>
    </rPh>
    <rPh sb="43" eb="45">
      <t>キニュウ</t>
    </rPh>
    <phoneticPr fontId="1"/>
  </si>
  <si>
    <t>（１）【必須回答】令和８年４月以降、「指導者人材情報」名簿への登録を継続しますか。</t>
    <rPh sb="4" eb="6">
      <t>ヒッス</t>
    </rPh>
    <rPh sb="6" eb="8">
      <t>カイトウ</t>
    </rPh>
    <rPh sb="9" eb="11">
      <t>レイワ</t>
    </rPh>
    <rPh sb="12" eb="13">
      <t>ネン</t>
    </rPh>
    <rPh sb="14" eb="15">
      <t>ガツ</t>
    </rPh>
    <rPh sb="15" eb="17">
      <t>イコウ</t>
    </rPh>
    <rPh sb="19" eb="22">
      <t>シドウシャ</t>
    </rPh>
    <rPh sb="22" eb="24">
      <t>ジンザイ</t>
    </rPh>
    <rPh sb="24" eb="26">
      <t>ジョウホウ</t>
    </rPh>
    <rPh sb="27" eb="29">
      <t>メイボ</t>
    </rPh>
    <rPh sb="31" eb="33">
      <t>トウロク</t>
    </rPh>
    <rPh sb="34" eb="36">
      <t>ケイゾク</t>
    </rPh>
    <phoneticPr fontId="1"/>
  </si>
  <si>
    <t>２．登録を継続する場合のみ回答</t>
    <rPh sb="2" eb="4">
      <t>トウロク</t>
    </rPh>
    <rPh sb="5" eb="7">
      <t>ケイゾク</t>
    </rPh>
    <rPh sb="9" eb="11">
      <t>バアイ</t>
    </rPh>
    <rPh sb="13" eb="15">
      <t>カイトウ</t>
    </rPh>
    <phoneticPr fontId="1"/>
  </si>
  <si>
    <t>　　継続しない場合、必須の回答項目は、以上となります。差し支えなければ、（２）の回答もお願いいたします。</t>
    <rPh sb="2" eb="4">
      <t>ケイゾク</t>
    </rPh>
    <rPh sb="7" eb="9">
      <t>バアイ</t>
    </rPh>
    <rPh sb="10" eb="12">
      <t>ヒッス</t>
    </rPh>
    <rPh sb="13" eb="15">
      <t>カイトウ</t>
    </rPh>
    <rPh sb="15" eb="17">
      <t>コウモク</t>
    </rPh>
    <rPh sb="19" eb="21">
      <t>イジョウ</t>
    </rPh>
    <rPh sb="27" eb="28">
      <t>サ</t>
    </rPh>
    <rPh sb="29" eb="30">
      <t>ツカ</t>
    </rPh>
    <rPh sb="40" eb="42">
      <t>カイトウ</t>
    </rPh>
    <rPh sb="44" eb="45">
      <t>ネガ</t>
    </rPh>
    <phoneticPr fontId="1"/>
  </si>
  <si>
    <t>（２）【任意回答】ありすネット以外で、活動情報を発信していますか。</t>
    <rPh sb="4" eb="6">
      <t>ニンイ</t>
    </rPh>
    <rPh sb="6" eb="8">
      <t>カイトウ</t>
    </rPh>
    <rPh sb="15" eb="17">
      <t>イガイ</t>
    </rPh>
    <rPh sb="19" eb="21">
      <t>カツドウ</t>
    </rPh>
    <rPh sb="21" eb="23">
      <t>ジョウホウ</t>
    </rPh>
    <rPh sb="24" eb="26">
      <t>ハッシン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</si>
</sst>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游ゴシック"/>
      <family val="3"/>
      <charset val="128"/>
      <scheme val="minor"/>
    </font>
    <font>
      <sz val="6"/>
      <name val="游ゴシック"/>
      <family val="3"/>
      <charset val="128"/>
    </font>
    <font>
      <sz val="9"/>
      <color indexed="8"/>
      <name val="ＭＳ ゴシック"/>
      <family val="3"/>
      <charset val="128"/>
    </font>
    <font>
      <sz val="8"/>
      <color indexed="8"/>
      <name val="ＭＳ ゴシック"/>
      <family val="3"/>
      <charset val="128"/>
    </font>
    <font>
      <b/>
      <sz val="11"/>
      <color indexed="8"/>
      <name val="ＭＳ ゴシック"/>
      <family val="3"/>
      <charset val="128"/>
    </font>
    <font>
      <b/>
      <sz val="11"/>
      <color indexed="10"/>
      <name val="ＭＳ ゴシック"/>
      <family val="3"/>
      <charset val="128"/>
    </font>
    <font>
      <sz val="8"/>
      <name val="ＭＳ ゴシック"/>
      <family val="3"/>
      <charset val="128"/>
    </font>
    <font>
      <b/>
      <sz val="11"/>
      <color theme="0"/>
      <name val="游ゴシック"/>
      <family val="3"/>
      <charset val="128"/>
      <scheme val="minor"/>
    </font>
    <font>
      <sz val="9"/>
      <color theme="1"/>
      <name val="ＭＳ ゴシック"/>
      <family val="3"/>
      <charset val="128"/>
    </font>
    <font>
      <sz val="11"/>
      <color theme="1"/>
      <name val="ＭＳ ゴシック"/>
      <family val="3"/>
      <charset val="128"/>
    </font>
    <font>
      <sz val="8"/>
      <color theme="1"/>
      <name val="ＭＳ ゴシック"/>
      <family val="3"/>
      <charset val="128"/>
    </font>
    <font>
      <sz val="9"/>
      <color theme="0"/>
      <name val="ＭＳ ゴシック"/>
      <family val="3"/>
      <charset val="128"/>
    </font>
    <font>
      <b/>
      <sz val="11"/>
      <color theme="1"/>
      <name val="ＭＳ ゴシック"/>
      <family val="3"/>
      <charset val="128"/>
    </font>
    <font>
      <sz val="14"/>
      <color theme="1"/>
      <name val="ＭＳ ゴシック"/>
      <family val="3"/>
      <charset val="128"/>
    </font>
    <font>
      <sz val="9"/>
      <color theme="1"/>
      <name val="游ゴシック"/>
      <family val="3"/>
      <charset val="128"/>
      <scheme val="minor"/>
    </font>
    <font>
      <sz val="9"/>
      <color rgb="FFFF0000"/>
      <name val="ＭＳ ゴシック"/>
      <family val="3"/>
      <charset val="128"/>
    </font>
    <font>
      <sz val="8"/>
      <color rgb="FFFF0000"/>
      <name val="ＭＳ ゴシック"/>
      <family val="3"/>
      <charset val="128"/>
    </font>
    <font>
      <b/>
      <sz val="9"/>
      <color rgb="FFFF0000"/>
      <name val="ＭＳ ゴシック"/>
      <family val="3"/>
      <charset val="128"/>
    </font>
    <font>
      <sz val="12"/>
      <color theme="1"/>
      <name val="ＭＳ ゴシック"/>
      <family val="3"/>
      <charset val="128"/>
    </font>
    <font>
      <sz val="10"/>
      <color theme="1"/>
      <name val="ＭＳ ゴシック"/>
      <family val="3"/>
      <charset val="128"/>
    </font>
    <font>
      <b/>
      <sz val="10"/>
      <color theme="1"/>
      <name val="ＭＳ ゴシック"/>
      <family val="3"/>
      <charset val="128"/>
    </font>
    <font>
      <b/>
      <sz val="9"/>
      <color theme="1"/>
      <name val="ＭＳ ゴシック"/>
      <family val="3"/>
      <charset val="128"/>
    </font>
    <font>
      <sz val="9"/>
      <color rgb="FF000000"/>
      <name val="Meiryo UI"/>
      <family val="3"/>
      <charset val="128"/>
    </font>
    <font>
      <b/>
      <sz val="18"/>
      <color theme="1"/>
      <name val="ＭＳ ゴシック"/>
      <family val="3"/>
      <charset val="128"/>
    </font>
    <font>
      <b/>
      <sz val="14"/>
      <color rgb="FFFF0000"/>
      <name val="ＭＳ ゴシック"/>
      <family val="3"/>
      <charset val="128"/>
    </font>
    <font>
      <b/>
      <sz val="12"/>
      <name val="ＭＳ ゴシック"/>
      <family val="3"/>
      <charset val="128"/>
    </font>
    <font>
      <b/>
      <sz val="14"/>
      <name val="ＭＳ ゴシック"/>
      <family val="3"/>
      <charset val="128"/>
    </font>
    <font>
      <b/>
      <sz val="14"/>
      <color theme="1"/>
      <name val="ＭＳ ゴシック"/>
      <family val="3"/>
      <charset val="128"/>
    </font>
    <font>
      <sz val="6"/>
      <name val="游ゴシック"/>
      <family val="3"/>
      <charset val="128"/>
      <scheme val="minor"/>
    </font>
    <font>
      <sz val="12"/>
      <color rgb="FFFF0000"/>
      <name val="ＭＳ ゴシック"/>
      <family val="3"/>
      <charset val="128"/>
    </font>
    <font>
      <u/>
      <sz val="11"/>
      <color theme="10"/>
      <name val="游ゴシック"/>
      <family val="3"/>
      <charset val="128"/>
      <scheme val="minor"/>
    </font>
    <font>
      <sz val="11"/>
      <color rgb="FFFF0000"/>
      <name val="ＭＳ ゴシック"/>
      <family val="3"/>
      <charset val="128"/>
    </font>
  </fonts>
  <fills count="6">
    <fill>
      <patternFill patternType="none"/>
    </fill>
    <fill>
      <patternFill patternType="gray125"/>
    </fill>
    <fill>
      <patternFill patternType="solid">
        <fgColor rgb="FFFFC000"/>
        <bgColor indexed="64"/>
      </patternFill>
    </fill>
    <fill>
      <patternFill patternType="solid">
        <fgColor theme="0" tint="-0.249977111117893"/>
        <bgColor indexed="64"/>
      </patternFill>
    </fill>
    <fill>
      <patternFill patternType="solid">
        <fgColor rgb="FF0070C0"/>
        <bgColor indexed="64"/>
      </patternFill>
    </fill>
    <fill>
      <patternFill patternType="solid">
        <fgColor rgb="FFC00000"/>
        <bgColor indexed="64"/>
      </patternFill>
    </fill>
  </fills>
  <borders count="37">
    <border>
      <left/>
      <right/>
      <top/>
      <bottom/>
      <diagonal/>
    </border>
    <border>
      <left style="thin">
        <color indexed="64"/>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top/>
      <bottom style="thin">
        <color indexed="64"/>
      </bottom>
      <diagonal/>
    </border>
    <border>
      <left/>
      <right style="thin">
        <color indexed="64"/>
      </right>
      <top style="dotted">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dotted">
        <color indexed="64"/>
      </bottom>
      <diagonal/>
    </border>
  </borders>
  <cellStyleXfs count="2">
    <xf numFmtId="0" fontId="0" fillId="0" borderId="0">
      <alignment vertical="center"/>
    </xf>
    <xf numFmtId="0" fontId="30" fillId="0" borderId="0" applyNumberFormat="0" applyFill="0" applyBorder="0" applyAlignment="0" applyProtection="0">
      <alignment vertical="center"/>
    </xf>
  </cellStyleXfs>
  <cellXfs count="196">
    <xf numFmtId="0" fontId="0" fillId="0" borderId="0" xfId="0">
      <alignment vertical="center"/>
    </xf>
    <xf numFmtId="0" fontId="0" fillId="0" borderId="1" xfId="0" applyBorder="1">
      <alignment vertical="center"/>
    </xf>
    <xf numFmtId="0" fontId="8" fillId="0" borderId="2" xfId="0" applyFont="1" applyBorder="1" applyAlignment="1">
      <alignment horizontal="center" vertical="center"/>
    </xf>
    <xf numFmtId="49" fontId="9" fillId="0" borderId="2" xfId="0" applyNumberFormat="1" applyFont="1" applyBorder="1" applyAlignment="1">
      <alignment horizontal="center" vertical="center"/>
    </xf>
    <xf numFmtId="0" fontId="8" fillId="0" borderId="3" xfId="0" applyFont="1" applyBorder="1" applyAlignment="1">
      <alignment horizontal="center" vertical="center"/>
    </xf>
    <xf numFmtId="0" fontId="8" fillId="0" borderId="0" xfId="0" applyFont="1" applyAlignment="1" applyProtection="1">
      <alignment horizontal="center" vertical="center"/>
      <protection locked="0"/>
    </xf>
    <xf numFmtId="0" fontId="8" fillId="0" borderId="2" xfId="0" applyFont="1" applyBorder="1" applyProtection="1">
      <alignment vertical="center"/>
      <protection locked="0"/>
    </xf>
    <xf numFmtId="0" fontId="10" fillId="2" borderId="3" xfId="0" applyFont="1" applyFill="1" applyBorder="1" applyAlignment="1">
      <alignment vertical="center" wrapText="1"/>
    </xf>
    <xf numFmtId="0" fontId="8" fillId="2" borderId="3" xfId="0" applyFont="1" applyFill="1" applyBorder="1" applyAlignment="1">
      <alignment vertical="center" wrapText="1"/>
    </xf>
    <xf numFmtId="49" fontId="9" fillId="0" borderId="2" xfId="0" applyNumberFormat="1" applyFont="1" applyBorder="1" applyAlignment="1" applyProtection="1">
      <alignment horizontal="center" vertical="center"/>
      <protection locked="0"/>
    </xf>
    <xf numFmtId="0" fontId="8" fillId="0" borderId="0" xfId="0" applyFont="1" applyAlignment="1">
      <alignment horizontal="center" vertical="center"/>
    </xf>
    <xf numFmtId="0" fontId="8" fillId="0" borderId="4" xfId="0" applyFont="1" applyBorder="1" applyAlignment="1">
      <alignment horizontal="left" vertical="center"/>
    </xf>
    <xf numFmtId="0" fontId="8" fillId="0" borderId="0" xfId="0" applyFont="1" applyAlignment="1">
      <alignment horizontal="left" vertical="center"/>
    </xf>
    <xf numFmtId="0" fontId="8" fillId="0" borderId="5" xfId="0" applyFont="1" applyBorder="1" applyAlignment="1">
      <alignment horizontal="left" vertical="center"/>
    </xf>
    <xf numFmtId="0" fontId="8" fillId="0" borderId="6" xfId="0" applyFont="1" applyBorder="1" applyAlignment="1">
      <alignment horizontal="right" vertical="center"/>
    </xf>
    <xf numFmtId="0" fontId="11" fillId="0" borderId="0" xfId="0" applyFont="1" applyAlignment="1">
      <alignment horizontal="left" vertical="center"/>
    </xf>
    <xf numFmtId="0" fontId="10" fillId="2" borderId="3" xfId="0" applyFont="1" applyFill="1" applyBorder="1" applyAlignment="1">
      <alignment horizontal="left" vertical="center"/>
    </xf>
    <xf numFmtId="0" fontId="10" fillId="0" borderId="0" xfId="0" applyFont="1" applyAlignment="1">
      <alignment horizontal="left" vertical="center"/>
    </xf>
    <xf numFmtId="0" fontId="10" fillId="2" borderId="4" xfId="0" applyFont="1" applyFill="1" applyBorder="1" applyAlignment="1">
      <alignment horizontal="left" vertical="top"/>
    </xf>
    <xf numFmtId="0" fontId="6" fillId="2" borderId="4" xfId="0" applyFont="1" applyFill="1" applyBorder="1" applyAlignment="1">
      <alignment horizontal="left" vertical="top"/>
    </xf>
    <xf numFmtId="49" fontId="8" fillId="0" borderId="7" xfId="0" applyNumberFormat="1" applyFont="1" applyBorder="1" applyAlignment="1">
      <alignment horizontal="center" vertical="center"/>
    </xf>
    <xf numFmtId="49" fontId="8" fillId="0" borderId="7" xfId="0" applyNumberFormat="1" applyFont="1" applyBorder="1" applyAlignment="1" applyProtection="1">
      <alignment horizontal="center" vertical="center"/>
      <protection locked="0"/>
    </xf>
    <xf numFmtId="0" fontId="12" fillId="0" borderId="8" xfId="0" applyFont="1" applyBorder="1" applyAlignment="1">
      <alignment horizontal="left" vertical="top" wrapText="1"/>
    </xf>
    <xf numFmtId="0" fontId="12" fillId="0" borderId="9" xfId="0" applyFont="1" applyBorder="1" applyAlignment="1">
      <alignment horizontal="left" vertical="top" wrapText="1"/>
    </xf>
    <xf numFmtId="0" fontId="0" fillId="3" borderId="4" xfId="0" applyFill="1" applyBorder="1" applyAlignment="1"/>
    <xf numFmtId="0" fontId="8" fillId="0" borderId="0" xfId="0" applyFont="1" applyAlignment="1" applyProtection="1">
      <alignment horizontal="right" vertical="center"/>
      <protection locked="0"/>
    </xf>
    <xf numFmtId="0" fontId="0" fillId="0" borderId="0" xfId="0" applyAlignment="1"/>
    <xf numFmtId="0" fontId="8" fillId="0" borderId="4" xfId="0" applyFont="1" applyBorder="1" applyAlignment="1">
      <alignment horizontal="left" vertical="center" wrapText="1"/>
    </xf>
    <xf numFmtId="0" fontId="8" fillId="0" borderId="0" xfId="0" applyFont="1" applyAlignment="1">
      <alignment horizontal="left" vertical="center" wrapText="1"/>
    </xf>
    <xf numFmtId="0" fontId="8" fillId="0" borderId="8" xfId="0" applyFont="1" applyBorder="1" applyAlignment="1">
      <alignment horizontal="left" vertical="center" wrapText="1"/>
    </xf>
    <xf numFmtId="0" fontId="7" fillId="4" borderId="0" xfId="0" applyFont="1" applyFill="1" applyAlignment="1">
      <alignment vertical="center" wrapText="1"/>
    </xf>
    <xf numFmtId="0" fontId="7" fillId="5" borderId="0" xfId="0" applyFont="1" applyFill="1" applyAlignment="1">
      <alignment vertical="center" wrapText="1"/>
    </xf>
    <xf numFmtId="0" fontId="0" fillId="0" borderId="0" xfId="0" applyAlignment="1">
      <alignment vertical="center" wrapText="1"/>
    </xf>
    <xf numFmtId="0" fontId="0" fillId="0" borderId="7" xfId="0" applyBorder="1" applyAlignment="1">
      <alignment vertical="center" wrapText="1"/>
    </xf>
    <xf numFmtId="0" fontId="8" fillId="0" borderId="10" xfId="0" applyFont="1" applyBorder="1" applyAlignment="1">
      <alignment horizontal="left" vertical="center" wrapText="1"/>
    </xf>
    <xf numFmtId="0" fontId="10" fillId="0" borderId="0" xfId="0" applyFont="1" applyAlignment="1">
      <alignment horizontal="center" vertical="center"/>
    </xf>
    <xf numFmtId="0" fontId="10" fillId="0" borderId="12" xfId="0" applyFont="1" applyBorder="1" applyAlignment="1">
      <alignment horizontal="left" vertical="center"/>
    </xf>
    <xf numFmtId="49" fontId="10" fillId="0" borderId="13" xfId="0" applyNumberFormat="1" applyFont="1" applyBorder="1" applyAlignment="1">
      <alignment horizontal="center" vertical="center"/>
    </xf>
    <xf numFmtId="0" fontId="13" fillId="0" borderId="2" xfId="0" applyFont="1" applyBorder="1" applyAlignment="1">
      <alignment horizontal="center" vertical="center"/>
    </xf>
    <xf numFmtId="0" fontId="8" fillId="3" borderId="4" xfId="0" applyFont="1" applyFill="1" applyBorder="1" applyAlignment="1">
      <alignment horizontal="center" vertical="center" wrapText="1"/>
    </xf>
    <xf numFmtId="0" fontId="9" fillId="3" borderId="3" xfId="0" applyFont="1" applyFill="1" applyBorder="1" applyAlignment="1">
      <alignment horizontal="center" vertical="center"/>
    </xf>
    <xf numFmtId="0" fontId="14" fillId="0" borderId="0" xfId="0" applyFont="1">
      <alignment vertical="center"/>
    </xf>
    <xf numFmtId="0" fontId="15" fillId="0" borderId="0" xfId="0" applyFont="1" applyAlignment="1">
      <alignment horizontal="left" vertical="center"/>
    </xf>
    <xf numFmtId="0" fontId="16" fillId="0" borderId="0" xfId="0" applyFont="1" applyAlignment="1">
      <alignment horizontal="left" vertical="center"/>
    </xf>
    <xf numFmtId="0" fontId="17" fillId="0" borderId="0" xfId="0" applyFont="1" applyAlignment="1">
      <alignment horizontal="left" vertical="center"/>
    </xf>
    <xf numFmtId="0" fontId="8" fillId="0" borderId="24" xfId="0" applyFont="1" applyBorder="1" applyAlignment="1">
      <alignment horizontal="left" vertical="center" wrapText="1"/>
    </xf>
    <xf numFmtId="0" fontId="8" fillId="0" borderId="11" xfId="0" applyFont="1" applyBorder="1" applyAlignment="1">
      <alignment horizontal="left" vertical="center" wrapText="1"/>
    </xf>
    <xf numFmtId="0" fontId="19" fillId="0" borderId="0" xfId="0" applyFont="1" applyAlignment="1">
      <alignment horizontal="center" vertical="center"/>
    </xf>
    <xf numFmtId="0" fontId="18" fillId="0" borderId="25" xfId="0" applyFont="1" applyBorder="1" applyAlignment="1">
      <alignment horizontal="left" vertical="center"/>
    </xf>
    <xf numFmtId="0" fontId="8" fillId="0" borderId="26" xfId="0" applyFont="1" applyBorder="1" applyAlignment="1">
      <alignment horizontal="left" vertical="center"/>
    </xf>
    <xf numFmtId="0" fontId="8" fillId="0" borderId="27" xfId="0" applyFont="1" applyBorder="1" applyAlignment="1">
      <alignment horizontal="left" vertical="center"/>
    </xf>
    <xf numFmtId="0" fontId="8" fillId="0" borderId="28" xfId="0" applyFont="1" applyBorder="1" applyAlignment="1">
      <alignment horizontal="left" vertical="center"/>
    </xf>
    <xf numFmtId="0" fontId="18" fillId="0" borderId="28" xfId="0" applyFont="1" applyBorder="1" applyAlignment="1">
      <alignment horizontal="left" vertical="center"/>
    </xf>
    <xf numFmtId="0" fontId="18" fillId="0" borderId="30" xfId="0" applyFont="1" applyBorder="1" applyAlignment="1">
      <alignment horizontal="left" vertical="center"/>
    </xf>
    <xf numFmtId="0" fontId="18" fillId="0" borderId="26" xfId="0" applyFont="1" applyBorder="1" applyAlignment="1">
      <alignment horizontal="left" vertical="center"/>
    </xf>
    <xf numFmtId="0" fontId="8" fillId="0" borderId="30" xfId="0" applyFont="1" applyBorder="1" applyAlignment="1" applyProtection="1">
      <alignment horizontal="left" vertical="center"/>
      <protection locked="0"/>
    </xf>
    <xf numFmtId="0" fontId="24" fillId="0" borderId="0" xfId="0" applyFont="1" applyAlignment="1">
      <alignment horizontal="right" vertical="center"/>
    </xf>
    <xf numFmtId="0" fontId="26" fillId="0" borderId="0" xfId="0" applyFont="1" applyAlignment="1">
      <alignment horizontal="left" vertical="center"/>
    </xf>
    <xf numFmtId="0" fontId="8" fillId="0" borderId="36" xfId="0" applyFont="1" applyBorder="1" applyAlignment="1">
      <alignment horizontal="left" vertical="center" wrapText="1"/>
    </xf>
    <xf numFmtId="0" fontId="15" fillId="0" borderId="2" xfId="0" applyFont="1" applyBorder="1" applyProtection="1">
      <alignment vertical="center"/>
      <protection locked="0"/>
    </xf>
    <xf numFmtId="0" fontId="15" fillId="0" borderId="0" xfId="0" applyFont="1" applyAlignment="1" applyProtection="1">
      <alignment horizontal="right" vertical="center"/>
      <protection locked="0"/>
    </xf>
    <xf numFmtId="49" fontId="15" fillId="0" borderId="7" xfId="0" applyNumberFormat="1" applyFont="1" applyBorder="1" applyAlignment="1" applyProtection="1">
      <alignment horizontal="center" vertical="center"/>
      <protection locked="0"/>
    </xf>
    <xf numFmtId="0" fontId="18" fillId="0" borderId="4" xfId="0" applyFont="1" applyBorder="1" applyAlignment="1" applyProtection="1">
      <alignment horizontal="left" vertical="center"/>
      <protection locked="0"/>
    </xf>
    <xf numFmtId="0" fontId="19" fillId="2" borderId="31" xfId="0" applyFont="1" applyFill="1" applyBorder="1" applyAlignment="1" applyProtection="1">
      <alignment horizontal="center" vertical="center"/>
      <protection locked="0"/>
    </xf>
    <xf numFmtId="0" fontId="29" fillId="0" borderId="4" xfId="0" applyFont="1" applyBorder="1" applyAlignment="1" applyProtection="1">
      <alignment horizontal="left" vertical="center"/>
      <protection locked="0"/>
    </xf>
    <xf numFmtId="49" fontId="31" fillId="0" borderId="2" xfId="0" applyNumberFormat="1" applyFont="1" applyBorder="1" applyAlignment="1" applyProtection="1">
      <alignment horizontal="center" vertical="center" shrinkToFit="1"/>
      <protection locked="0"/>
    </xf>
    <xf numFmtId="0" fontId="10" fillId="0" borderId="30" xfId="0" applyFont="1" applyBorder="1" applyAlignment="1">
      <alignment horizontal="left" vertical="center"/>
    </xf>
    <xf numFmtId="0" fontId="23" fillId="0" borderId="0" xfId="0" applyFont="1" applyAlignment="1">
      <alignment horizontal="center" vertical="center" wrapText="1"/>
    </xf>
    <xf numFmtId="0" fontId="23" fillId="0" borderId="0" xfId="0" applyFont="1" applyAlignment="1">
      <alignment horizontal="center" vertical="center"/>
    </xf>
    <xf numFmtId="0" fontId="24" fillId="0" borderId="0" xfId="0" applyFont="1" applyAlignment="1">
      <alignment horizontal="right" vertical="center"/>
    </xf>
    <xf numFmtId="0" fontId="8" fillId="0" borderId="26" xfId="0" applyFont="1" applyBorder="1" applyAlignment="1">
      <alignment horizontal="left"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17" xfId="0" applyFont="1" applyBorder="1" applyAlignment="1">
      <alignment horizontal="center" vertical="center"/>
    </xf>
    <xf numFmtId="0" fontId="10" fillId="0" borderId="30" xfId="0" applyFont="1" applyBorder="1" applyAlignment="1">
      <alignment horizontal="left" vertical="center"/>
    </xf>
    <xf numFmtId="0" fontId="27" fillId="0" borderId="0" xfId="0" applyFont="1" applyAlignment="1">
      <alignment horizontal="left" vertical="center"/>
    </xf>
    <xf numFmtId="0" fontId="18" fillId="0" borderId="32" xfId="0" applyFont="1" applyBorder="1" applyAlignment="1" applyProtection="1">
      <alignment horizontal="left" vertical="center" wrapText="1"/>
      <protection locked="0"/>
    </xf>
    <xf numFmtId="0" fontId="18" fillId="0" borderId="5" xfId="0" applyFont="1" applyBorder="1" applyAlignment="1" applyProtection="1">
      <alignment horizontal="left" vertical="center"/>
      <protection locked="0"/>
    </xf>
    <xf numFmtId="0" fontId="27" fillId="0" borderId="9" xfId="0" applyFont="1" applyBorder="1" applyAlignment="1">
      <alignment horizontal="center" vertical="center" wrapText="1"/>
    </xf>
    <xf numFmtId="0" fontId="27" fillId="0" borderId="14" xfId="0" applyFont="1" applyBorder="1" applyAlignment="1">
      <alignment horizontal="center" vertical="center" wrapText="1"/>
    </xf>
    <xf numFmtId="0" fontId="13" fillId="0" borderId="14" xfId="0" applyFont="1" applyBorder="1" applyAlignment="1">
      <alignment horizontal="center" vertical="center"/>
    </xf>
    <xf numFmtId="0" fontId="13" fillId="0" borderId="16" xfId="0" applyFont="1" applyBorder="1" applyAlignment="1">
      <alignment horizontal="center" vertical="center"/>
    </xf>
    <xf numFmtId="0" fontId="12" fillId="0" borderId="4" xfId="0" applyFont="1" applyBorder="1" applyAlignment="1">
      <alignment horizontal="left" vertical="top"/>
    </xf>
    <xf numFmtId="0" fontId="8" fillId="0" borderId="7" xfId="0" applyFont="1" applyBorder="1" applyAlignment="1">
      <alignment horizontal="center" vertical="center"/>
    </xf>
    <xf numFmtId="0" fontId="18" fillId="0" borderId="23" xfId="0" applyFont="1" applyBorder="1" applyAlignment="1" applyProtection="1">
      <alignment horizontal="left" vertical="center"/>
      <protection locked="0"/>
    </xf>
    <xf numFmtId="0" fontId="12" fillId="0" borderId="9" xfId="0" applyFont="1" applyBorder="1" applyAlignment="1">
      <alignment horizontal="left" vertical="top"/>
    </xf>
    <xf numFmtId="0" fontId="12" fillId="0" borderId="16" xfId="0" applyFont="1" applyBorder="1" applyAlignment="1">
      <alignment horizontal="left" vertical="top"/>
    </xf>
    <xf numFmtId="0" fontId="20" fillId="0" borderId="21" xfId="0" applyFont="1" applyBorder="1" applyAlignment="1">
      <alignment horizontal="left" vertical="top"/>
    </xf>
    <xf numFmtId="0" fontId="20" fillId="0" borderId="22" xfId="0" applyFont="1" applyBorder="1" applyAlignment="1">
      <alignment horizontal="left" vertical="top"/>
    </xf>
    <xf numFmtId="0" fontId="8" fillId="0" borderId="6" xfId="0" applyFont="1" applyBorder="1" applyAlignment="1" applyProtection="1">
      <alignment horizontal="left" vertical="center"/>
      <protection locked="0"/>
    </xf>
    <xf numFmtId="0" fontId="8" fillId="0" borderId="7" xfId="0" applyFont="1" applyBorder="1" applyAlignment="1" applyProtection="1">
      <alignment horizontal="left" vertical="center"/>
      <protection locked="0"/>
    </xf>
    <xf numFmtId="0" fontId="8" fillId="0" borderId="17" xfId="0" applyFont="1" applyBorder="1" applyAlignment="1" applyProtection="1">
      <alignment horizontal="left" vertical="center"/>
      <protection locked="0"/>
    </xf>
    <xf numFmtId="0" fontId="8" fillId="0" borderId="4" xfId="0" applyFont="1" applyBorder="1" applyAlignment="1">
      <alignment horizontal="left" vertical="center" wrapText="1"/>
    </xf>
    <xf numFmtId="0" fontId="8" fillId="0" borderId="4" xfId="0" applyFont="1" applyBorder="1" applyAlignment="1">
      <alignment horizontal="left" vertical="center"/>
    </xf>
    <xf numFmtId="0" fontId="8" fillId="0" borderId="4" xfId="0" applyFont="1" applyBorder="1" applyAlignment="1">
      <alignment horizontal="center" vertical="center" textRotation="255" wrapText="1"/>
    </xf>
    <xf numFmtId="0" fontId="8" fillId="0" borderId="4" xfId="0" applyFont="1" applyBorder="1" applyAlignment="1">
      <alignment horizontal="center" vertical="center" textRotation="255"/>
    </xf>
    <xf numFmtId="0" fontId="8" fillId="0" borderId="9" xfId="0" applyFont="1" applyBorder="1" applyAlignment="1" applyProtection="1">
      <alignment horizontal="left" vertical="center" wrapText="1"/>
      <protection locked="0"/>
    </xf>
    <xf numFmtId="0" fontId="8" fillId="0" borderId="14" xfId="0" applyFont="1" applyBorder="1" applyAlignment="1" applyProtection="1">
      <alignment horizontal="left" vertical="center" wrapText="1"/>
      <protection locked="0"/>
    </xf>
    <xf numFmtId="0" fontId="8" fillId="0" borderId="16" xfId="0" applyFont="1" applyBorder="1" applyAlignment="1" applyProtection="1">
      <alignment horizontal="left" vertical="center" wrapText="1"/>
      <protection locked="0"/>
    </xf>
    <xf numFmtId="0" fontId="8" fillId="0" borderId="3" xfId="0" applyFont="1" applyBorder="1" applyAlignment="1" applyProtection="1">
      <alignment horizontal="left" vertical="center" wrapText="1"/>
      <protection locked="0"/>
    </xf>
    <xf numFmtId="0" fontId="8" fillId="0" borderId="2" xfId="0" applyFont="1" applyBorder="1" applyAlignment="1" applyProtection="1">
      <alignment horizontal="left" vertical="center" wrapText="1"/>
      <protection locked="0"/>
    </xf>
    <xf numFmtId="0" fontId="8" fillId="0" borderId="5" xfId="0" applyFont="1" applyBorder="1" applyAlignment="1" applyProtection="1">
      <alignment horizontal="left" vertical="center" wrapText="1"/>
      <protection locked="0"/>
    </xf>
    <xf numFmtId="0" fontId="18" fillId="0" borderId="7" xfId="0" applyFont="1" applyBorder="1" applyAlignment="1">
      <alignment horizontal="center" vertical="center"/>
    </xf>
    <xf numFmtId="0" fontId="10" fillId="0" borderId="6" xfId="0" applyFont="1" applyBorder="1" applyAlignment="1">
      <alignment horizontal="left" vertical="top" wrapText="1"/>
    </xf>
    <xf numFmtId="0" fontId="10" fillId="0" borderId="9" xfId="0" applyFont="1" applyBorder="1" applyAlignment="1">
      <alignment horizontal="left" vertical="top" wrapText="1"/>
    </xf>
    <xf numFmtId="0" fontId="10" fillId="0" borderId="3" xfId="0" applyFont="1" applyBorder="1" applyAlignment="1">
      <alignment horizontal="left" vertical="top" wrapText="1"/>
    </xf>
    <xf numFmtId="0" fontId="10" fillId="0" borderId="5" xfId="0" applyFont="1" applyBorder="1" applyAlignment="1">
      <alignment horizontal="left" vertical="top" wrapText="1"/>
    </xf>
    <xf numFmtId="0" fontId="12" fillId="0" borderId="3" xfId="0" applyFont="1" applyBorder="1" applyAlignment="1">
      <alignment horizontal="left" vertical="top" wrapText="1"/>
    </xf>
    <xf numFmtId="0" fontId="12" fillId="0" borderId="5" xfId="0" applyFont="1" applyBorder="1" applyAlignment="1">
      <alignment horizontal="left" vertical="top" wrapText="1"/>
    </xf>
    <xf numFmtId="0" fontId="8" fillId="0" borderId="2" xfId="0" applyFont="1" applyBorder="1" applyAlignment="1">
      <alignment horizontal="center" vertical="center" wrapText="1"/>
    </xf>
    <xf numFmtId="0" fontId="18" fillId="0" borderId="0" xfId="0" applyFont="1" applyAlignment="1">
      <alignment horizontal="left" vertical="center"/>
    </xf>
    <xf numFmtId="0" fontId="9" fillId="3" borderId="4" xfId="0" applyFont="1" applyFill="1" applyBorder="1" applyAlignment="1">
      <alignment horizontal="center" vertical="center"/>
    </xf>
    <xf numFmtId="0" fontId="21" fillId="0" borderId="4" xfId="0" applyFont="1" applyBorder="1" applyAlignment="1">
      <alignment horizontal="left" vertical="top"/>
    </xf>
    <xf numFmtId="0" fontId="10" fillId="2" borderId="11" xfId="0" applyFont="1" applyFill="1" applyBorder="1" applyAlignment="1">
      <alignment horizontal="left" vertical="top"/>
    </xf>
    <xf numFmtId="0" fontId="8" fillId="2" borderId="10" xfId="0" applyFont="1" applyFill="1" applyBorder="1" applyAlignment="1">
      <alignment horizontal="left" vertical="top"/>
    </xf>
    <xf numFmtId="0" fontId="8" fillId="0" borderId="11" xfId="0" applyFont="1" applyBorder="1" applyAlignment="1">
      <alignment horizontal="left" vertical="center"/>
    </xf>
    <xf numFmtId="0" fontId="8" fillId="0" borderId="10" xfId="0" applyFont="1" applyBorder="1" applyAlignment="1">
      <alignment horizontal="left" vertical="center"/>
    </xf>
    <xf numFmtId="0" fontId="8" fillId="0" borderId="11" xfId="0" applyFont="1" applyBorder="1" applyAlignment="1" applyProtection="1">
      <alignment horizontal="left" vertical="center"/>
      <protection locked="0"/>
    </xf>
    <xf numFmtId="49" fontId="9" fillId="0" borderId="2" xfId="0" applyNumberFormat="1" applyFont="1" applyBorder="1" applyAlignment="1" applyProtection="1">
      <alignment horizontal="center" vertical="center"/>
      <protection locked="0"/>
    </xf>
    <xf numFmtId="49" fontId="9" fillId="0" borderId="5" xfId="0" applyNumberFormat="1" applyFont="1" applyBorder="1" applyAlignment="1" applyProtection="1">
      <alignment horizontal="center" vertical="center"/>
      <protection locked="0"/>
    </xf>
    <xf numFmtId="0" fontId="8" fillId="0" borderId="3" xfId="0" applyFont="1" applyBorder="1" applyAlignment="1" applyProtection="1">
      <alignment horizontal="left" vertical="center"/>
      <protection locked="0"/>
    </xf>
    <xf numFmtId="0" fontId="8" fillId="0" borderId="2" xfId="0" applyFont="1" applyBorder="1" applyAlignment="1" applyProtection="1">
      <alignment horizontal="left" vertical="center"/>
      <protection locked="0"/>
    </xf>
    <xf numFmtId="0" fontId="8" fillId="0" borderId="5" xfId="0" applyFont="1" applyBorder="1" applyAlignment="1" applyProtection="1">
      <alignment horizontal="left" vertical="center"/>
      <protection locked="0"/>
    </xf>
    <xf numFmtId="0" fontId="8" fillId="0" borderId="18" xfId="0" applyFont="1" applyBorder="1" applyAlignment="1" applyProtection="1">
      <alignment horizontal="left" vertical="center" wrapText="1"/>
      <protection locked="0"/>
    </xf>
    <xf numFmtId="0" fontId="8" fillId="0" borderId="19" xfId="0" applyFont="1" applyBorder="1" applyAlignment="1" applyProtection="1">
      <alignment horizontal="left" vertical="center" wrapText="1"/>
      <protection locked="0"/>
    </xf>
    <xf numFmtId="0" fontId="8" fillId="0" borderId="20" xfId="0" applyFont="1" applyBorder="1" applyAlignment="1" applyProtection="1">
      <alignment horizontal="left" vertical="center" wrapText="1"/>
      <protection locked="0"/>
    </xf>
    <xf numFmtId="0" fontId="9" fillId="3" borderId="3" xfId="0" applyFont="1" applyFill="1" applyBorder="1" applyAlignment="1">
      <alignment horizontal="center" vertical="center"/>
    </xf>
    <xf numFmtId="0" fontId="9" fillId="3" borderId="2" xfId="0" applyFont="1" applyFill="1" applyBorder="1" applyAlignment="1">
      <alignment horizontal="center" vertical="center"/>
    </xf>
    <xf numFmtId="0" fontId="9" fillId="3" borderId="5" xfId="0" applyFont="1" applyFill="1" applyBorder="1" applyAlignment="1">
      <alignment horizontal="center" vertical="center"/>
    </xf>
    <xf numFmtId="0" fontId="8" fillId="0" borderId="3" xfId="0" applyFont="1" applyBorder="1" applyAlignment="1" applyProtection="1">
      <alignment horizontal="right" vertical="center"/>
      <protection locked="0"/>
    </xf>
    <xf numFmtId="0" fontId="8" fillId="0" borderId="2" xfId="0" applyFont="1" applyBorder="1" applyAlignment="1" applyProtection="1">
      <alignment horizontal="right" vertical="center"/>
      <protection locked="0"/>
    </xf>
    <xf numFmtId="0" fontId="18" fillId="0" borderId="14" xfId="0" applyFont="1" applyBorder="1" applyAlignment="1">
      <alignment horizontal="left" vertical="center"/>
    </xf>
    <xf numFmtId="0" fontId="12" fillId="0" borderId="4" xfId="0" applyFont="1" applyBorder="1" applyAlignment="1">
      <alignment horizontal="left" vertical="center"/>
    </xf>
    <xf numFmtId="0" fontId="8" fillId="0" borderId="6" xfId="0" applyFont="1" applyBorder="1" applyAlignment="1">
      <alignment horizontal="left" vertical="top" wrapText="1"/>
    </xf>
    <xf numFmtId="0" fontId="8" fillId="0" borderId="17" xfId="0" applyFont="1" applyBorder="1" applyAlignment="1">
      <alignment horizontal="left" vertical="top" wrapText="1"/>
    </xf>
    <xf numFmtId="0" fontId="8" fillId="0" borderId="9" xfId="0" applyFont="1" applyBorder="1" applyAlignment="1">
      <alignment horizontal="left" vertical="top" wrapText="1"/>
    </xf>
    <xf numFmtId="0" fontId="8" fillId="0" borderId="16" xfId="0" applyFont="1" applyBorder="1" applyAlignment="1">
      <alignment horizontal="left" vertical="top" wrapText="1"/>
    </xf>
    <xf numFmtId="0" fontId="8" fillId="0" borderId="3" xfId="0" applyFont="1" applyBorder="1" applyAlignment="1">
      <alignment horizontal="left" vertical="top" wrapText="1"/>
    </xf>
    <xf numFmtId="0" fontId="8" fillId="0" borderId="5" xfId="0" applyFont="1" applyBorder="1" applyAlignment="1">
      <alignment horizontal="left" vertical="top" wrapText="1"/>
    </xf>
    <xf numFmtId="0" fontId="12" fillId="0" borderId="3" xfId="0" applyFont="1" applyBorder="1" applyAlignment="1">
      <alignment horizontal="left" vertical="top"/>
    </xf>
    <xf numFmtId="0" fontId="12" fillId="0" borderId="5" xfId="0" applyFont="1" applyBorder="1" applyAlignment="1">
      <alignment horizontal="left" vertical="top"/>
    </xf>
    <xf numFmtId="49" fontId="9" fillId="0" borderId="3" xfId="0" applyNumberFormat="1" applyFont="1" applyBorder="1" applyAlignment="1" applyProtection="1">
      <alignment horizontal="center" vertical="center"/>
      <protection locked="0"/>
    </xf>
    <xf numFmtId="0" fontId="18" fillId="0" borderId="28" xfId="0" applyFont="1" applyBorder="1" applyAlignment="1">
      <alignment horizontal="left" vertical="center"/>
    </xf>
    <xf numFmtId="0" fontId="18" fillId="0" borderId="30" xfId="0" applyFont="1" applyBorder="1" applyAlignment="1">
      <alignment horizontal="left" vertical="center"/>
    </xf>
    <xf numFmtId="0" fontId="18" fillId="0" borderId="3" xfId="0" applyFont="1" applyBorder="1" applyAlignment="1" applyProtection="1">
      <alignment horizontal="left" vertical="center" wrapText="1"/>
      <protection locked="0"/>
    </xf>
    <xf numFmtId="0" fontId="18" fillId="0" borderId="2" xfId="0" applyFont="1" applyBorder="1" applyAlignment="1" applyProtection="1">
      <alignment horizontal="left" vertical="center" wrapText="1"/>
      <protection locked="0"/>
    </xf>
    <xf numFmtId="0" fontId="18" fillId="0" borderId="29" xfId="0" applyFont="1" applyBorder="1" applyAlignment="1" applyProtection="1">
      <alignment horizontal="left" vertical="center" wrapText="1"/>
      <protection locked="0"/>
    </xf>
    <xf numFmtId="0" fontId="19" fillId="0" borderId="30" xfId="0" applyFont="1" applyBorder="1" applyAlignment="1">
      <alignment horizontal="left" vertical="center" wrapText="1"/>
    </xf>
    <xf numFmtId="0" fontId="19" fillId="2" borderId="32" xfId="0" applyFont="1" applyFill="1" applyBorder="1" applyAlignment="1" applyProtection="1">
      <alignment horizontal="center" vertical="center"/>
      <protection locked="0"/>
    </xf>
    <xf numFmtId="0" fontId="19" fillId="2" borderId="2" xfId="0" applyFont="1" applyFill="1" applyBorder="1" applyAlignment="1" applyProtection="1">
      <alignment horizontal="center" vertical="center"/>
      <protection locked="0"/>
    </xf>
    <xf numFmtId="0" fontId="19" fillId="2" borderId="5" xfId="0" applyFont="1" applyFill="1" applyBorder="1" applyAlignment="1" applyProtection="1">
      <alignment horizontal="center" vertical="center"/>
      <protection locked="0"/>
    </xf>
    <xf numFmtId="0" fontId="8" fillId="2" borderId="4" xfId="0" applyFont="1" applyFill="1" applyBorder="1" applyAlignment="1">
      <alignment horizontal="left" vertical="center"/>
    </xf>
    <xf numFmtId="0" fontId="8" fillId="0" borderId="13" xfId="0" applyFont="1" applyBorder="1" applyAlignment="1" applyProtection="1">
      <alignment horizontal="center" vertical="center"/>
      <protection locked="0"/>
    </xf>
    <xf numFmtId="56" fontId="8" fillId="0" borderId="13" xfId="0" applyNumberFormat="1" applyFont="1" applyBorder="1" applyAlignment="1" applyProtection="1">
      <alignment horizontal="left" vertical="center" wrapText="1"/>
      <protection locked="0"/>
    </xf>
    <xf numFmtId="0" fontId="8" fillId="0" borderId="13" xfId="0" applyFont="1" applyBorder="1" applyAlignment="1" applyProtection="1">
      <alignment horizontal="left" vertical="center" wrapText="1"/>
      <protection locked="0"/>
    </xf>
    <xf numFmtId="0" fontId="8" fillId="0" borderId="15" xfId="0" applyFont="1" applyBorder="1" applyAlignment="1" applyProtection="1">
      <alignment horizontal="left" vertical="center" wrapText="1"/>
      <protection locked="0"/>
    </xf>
    <xf numFmtId="0" fontId="8" fillId="0" borderId="7" xfId="0" applyFont="1" applyBorder="1" applyAlignment="1">
      <alignment horizontal="left" vertical="center"/>
    </xf>
    <xf numFmtId="0" fontId="15" fillId="0" borderId="2" xfId="0" applyFont="1" applyBorder="1" applyAlignment="1" applyProtection="1">
      <alignment horizontal="left" vertical="center" wrapText="1"/>
      <protection locked="0"/>
    </xf>
    <xf numFmtId="0" fontId="15" fillId="0" borderId="2" xfId="0" applyFont="1" applyBorder="1" applyAlignment="1" applyProtection="1">
      <alignment horizontal="left" vertical="center"/>
      <protection locked="0"/>
    </xf>
    <xf numFmtId="0" fontId="15" fillId="0" borderId="5" xfId="0" applyFont="1" applyBorder="1" applyAlignment="1" applyProtection="1">
      <alignment horizontal="left" vertical="center"/>
      <protection locked="0"/>
    </xf>
    <xf numFmtId="0" fontId="31" fillId="0" borderId="3" xfId="1" applyFont="1" applyBorder="1" applyAlignment="1" applyProtection="1">
      <alignment horizontal="left" vertical="center"/>
      <protection locked="0"/>
    </xf>
    <xf numFmtId="0" fontId="15" fillId="0" borderId="5" xfId="0" applyFont="1" applyBorder="1" applyAlignment="1" applyProtection="1">
      <alignment horizontal="left" vertical="center" wrapText="1"/>
      <protection locked="0"/>
    </xf>
    <xf numFmtId="0" fontId="15" fillId="0" borderId="3" xfId="0" applyFont="1" applyBorder="1" applyAlignment="1" applyProtection="1">
      <alignment horizontal="left" vertical="center" wrapText="1"/>
      <protection locked="0"/>
    </xf>
    <xf numFmtId="0" fontId="15" fillId="0" borderId="3" xfId="0" applyFont="1" applyBorder="1" applyAlignment="1" applyProtection="1">
      <alignment horizontal="right" vertical="center"/>
      <protection locked="0"/>
    </xf>
    <xf numFmtId="0" fontId="15" fillId="0" borderId="2" xfId="0" applyFont="1" applyBorder="1" applyAlignment="1" applyProtection="1">
      <alignment horizontal="right" vertical="center"/>
      <protection locked="0"/>
    </xf>
    <xf numFmtId="0" fontId="15" fillId="0" borderId="18" xfId="0" applyFont="1" applyBorder="1" applyAlignment="1" applyProtection="1">
      <alignment horizontal="left" vertical="center" wrapText="1"/>
      <protection locked="0"/>
    </xf>
    <xf numFmtId="0" fontId="15" fillId="0" borderId="19" xfId="0" applyFont="1" applyBorder="1" applyAlignment="1" applyProtection="1">
      <alignment horizontal="left" vertical="center" wrapText="1"/>
      <protection locked="0"/>
    </xf>
    <xf numFmtId="0" fontId="15" fillId="0" borderId="20" xfId="0" applyFont="1" applyBorder="1" applyAlignment="1" applyProtection="1">
      <alignment horizontal="left" vertical="center" wrapText="1"/>
      <protection locked="0"/>
    </xf>
    <xf numFmtId="0" fontId="15" fillId="0" borderId="9" xfId="0" applyFont="1" applyBorder="1" applyAlignment="1" applyProtection="1">
      <alignment horizontal="left" vertical="center" wrapText="1"/>
      <protection locked="0"/>
    </xf>
    <xf numFmtId="0" fontId="15" fillId="0" borderId="14" xfId="0" applyFont="1" applyBorder="1" applyAlignment="1" applyProtection="1">
      <alignment horizontal="left" vertical="center" wrapText="1"/>
      <protection locked="0"/>
    </xf>
    <xf numFmtId="0" fontId="15" fillId="0" borderId="16" xfId="0" applyFont="1" applyBorder="1" applyAlignment="1" applyProtection="1">
      <alignment horizontal="left" vertical="center" wrapText="1"/>
      <protection locked="0"/>
    </xf>
    <xf numFmtId="0" fontId="15" fillId="0" borderId="13" xfId="0" applyFont="1" applyBorder="1" applyAlignment="1" applyProtection="1">
      <alignment horizontal="center" vertical="center"/>
      <protection locked="0"/>
    </xf>
    <xf numFmtId="0" fontId="15" fillId="0" borderId="13" xfId="0" applyFont="1" applyBorder="1" applyAlignment="1" applyProtection="1">
      <alignment horizontal="left" vertical="center" wrapText="1"/>
      <protection locked="0"/>
    </xf>
    <xf numFmtId="0" fontId="15" fillId="0" borderId="15" xfId="0" applyFont="1" applyBorder="1" applyAlignment="1" applyProtection="1">
      <alignment horizontal="left" vertical="center" wrapText="1"/>
      <protection locked="0"/>
    </xf>
    <xf numFmtId="49" fontId="31" fillId="0" borderId="3" xfId="0" applyNumberFormat="1" applyFont="1" applyBorder="1" applyAlignment="1" applyProtection="1">
      <alignment horizontal="center" vertical="center"/>
      <protection locked="0"/>
    </xf>
    <xf numFmtId="49" fontId="31" fillId="0" borderId="2" xfId="0" applyNumberFormat="1" applyFont="1" applyBorder="1" applyAlignment="1" applyProtection="1">
      <alignment horizontal="center" vertical="center"/>
      <protection locked="0"/>
    </xf>
    <xf numFmtId="49" fontId="31" fillId="0" borderId="5" xfId="0" applyNumberFormat="1" applyFont="1" applyBorder="1" applyAlignment="1" applyProtection="1">
      <alignment horizontal="center" vertical="center"/>
      <protection locked="0"/>
    </xf>
    <xf numFmtId="0" fontId="15" fillId="0" borderId="11" xfId="0" applyFont="1" applyBorder="1" applyAlignment="1" applyProtection="1">
      <alignment horizontal="left" vertical="center"/>
      <protection locked="0"/>
    </xf>
    <xf numFmtId="0" fontId="29" fillId="0" borderId="23" xfId="0" applyFont="1" applyBorder="1" applyAlignment="1" applyProtection="1">
      <alignment horizontal="left" vertical="center"/>
      <protection locked="0"/>
    </xf>
    <xf numFmtId="0" fontId="29" fillId="0" borderId="3"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0" fontId="29" fillId="0" borderId="32" xfId="0" applyFont="1" applyBorder="1" applyAlignment="1" applyProtection="1">
      <alignment horizontal="left" vertical="center" wrapText="1"/>
      <protection locked="0"/>
    </xf>
    <xf numFmtId="0" fontId="29" fillId="0" borderId="5" xfId="0" applyFont="1" applyBorder="1" applyAlignment="1" applyProtection="1">
      <alignment horizontal="left" vertical="center"/>
      <protection locked="0"/>
    </xf>
    <xf numFmtId="0" fontId="25" fillId="0" borderId="0" xfId="0" applyFont="1" applyBorder="1" applyAlignment="1">
      <alignment horizontal="left" vertical="center"/>
    </xf>
    <xf numFmtId="0" fontId="8" fillId="0" borderId="0" xfId="0" applyFont="1" applyBorder="1" applyAlignment="1">
      <alignment horizontal="left" vertical="center"/>
    </xf>
    <xf numFmtId="0" fontId="8" fillId="0" borderId="0" xfId="0" applyFont="1" applyBorder="1" applyAlignment="1" applyProtection="1">
      <alignment horizontal="left" vertical="center"/>
      <protection locked="0"/>
    </xf>
    <xf numFmtId="0" fontId="8" fillId="0" borderId="0" xfId="0" applyFont="1" applyBorder="1" applyAlignment="1">
      <alignment horizontal="left" vertical="center"/>
    </xf>
    <xf numFmtId="0" fontId="10" fillId="0" borderId="0" xfId="0" applyFont="1" applyBorder="1" applyAlignment="1">
      <alignment horizontal="left" vertical="center"/>
    </xf>
    <xf numFmtId="0" fontId="18" fillId="0" borderId="0" xfId="0" applyFont="1" applyBorder="1" applyAlignment="1">
      <alignment horizontal="left" vertical="center"/>
    </xf>
    <xf numFmtId="0" fontId="18" fillId="0" borderId="0" xfId="0" applyFont="1" applyBorder="1" applyAlignment="1">
      <alignment horizontal="left" vertical="center"/>
    </xf>
    <xf numFmtId="0" fontId="19" fillId="0" borderId="0" xfId="0" applyFont="1" applyBorder="1" applyAlignment="1">
      <alignment horizontal="left" vertical="center" wrapText="1"/>
    </xf>
    <xf numFmtId="0" fontId="10" fillId="0" borderId="0" xfId="0" applyFont="1" applyBorder="1" applyAlignment="1">
      <alignment horizontal="left" vertical="center"/>
    </xf>
    <xf numFmtId="0" fontId="19" fillId="0" borderId="33" xfId="0" applyFont="1" applyBorder="1" applyAlignment="1">
      <alignment horizontal="center" vertical="center"/>
    </xf>
    <xf numFmtId="0" fontId="19" fillId="0" borderId="34" xfId="0" applyFont="1" applyBorder="1" applyAlignment="1">
      <alignment horizontal="center" vertical="center"/>
    </xf>
    <xf numFmtId="0" fontId="19" fillId="0" borderId="35" xfId="0" applyFont="1" applyBorder="1" applyAlignment="1">
      <alignment horizontal="center" vertical="center"/>
    </xf>
  </cellXfs>
  <cellStyles count="2">
    <cellStyle name="ハイパーリンク" xfId="1" builtinId="8"/>
    <cellStyle name="標準" xfId="0" builtinId="0"/>
  </cellStyles>
  <dxfs count="45">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fmlaLink="$S$19" lockText="1"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Radio" firstButton="1" fmlaLink="$S$37" lockText="1" noThreeD="1"/>
</file>

<file path=xl/ctrlProps/ctrlProp12.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Radio" checked="Checked" firstButton="1" fmlaLink="$R$46"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checked="Checked" firstButton="1" fmlaLink="$R$47"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Radio" firstButton="1" fmlaLink="$S$24" lockText="1" noThreeD="1"/>
</file>

<file path=xl/ctrlProps/ctrlProp20.xml><?xml version="1.0" encoding="utf-8"?>
<formControlPr xmlns="http://schemas.microsoft.com/office/spreadsheetml/2009/9/main" objectType="Radio" checked="Checked" firstButton="1" fmlaLink="$R$48"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Radio" firstButton="1" fmlaLink="$S$28"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checked="Checked" lockText="1" noThreeD="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GBox" noThreeD="1"/>
</file>

<file path=xl/ctrlProps/ctrlProp28.xml><?xml version="1.0" encoding="utf-8"?>
<formControlPr xmlns="http://schemas.microsoft.com/office/spreadsheetml/2009/9/main" objectType="Radio" checked="Checked" firstButton="1" fmlaLink="$S$10" lockText="1" noThreeD="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Radio" checked="Checked" lockText="1" noThreeD="1"/>
</file>

<file path=xl/ctrlProps/ctrlProp30.xml><?xml version="1.0" encoding="utf-8"?>
<formControlPr xmlns="http://schemas.microsoft.com/office/spreadsheetml/2009/9/main" objectType="Radio" checked="Checked" firstButton="1" fmlaLink="$S$14"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CheckBox" checked="Checked" fmlaLink="$S$19" lockText="1" noThreeD="1"/>
</file>

<file path=xl/ctrlProps/ctrlProp34.xml><?xml version="1.0" encoding="utf-8"?>
<formControlPr xmlns="http://schemas.microsoft.com/office/spreadsheetml/2009/9/main" objectType="Radio" firstButton="1" fmlaLink="$S$24" lockText="1" noThreeD="1"/>
</file>

<file path=xl/ctrlProps/ctrlProp35.xml><?xml version="1.0" encoding="utf-8"?>
<formControlPr xmlns="http://schemas.microsoft.com/office/spreadsheetml/2009/9/main" objectType="Radio" checked="Checked" lockText="1"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Radio" checked="Checked" firstButton="1" fmlaLink="$S$33"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40.xml><?xml version="1.0" encoding="utf-8"?>
<formControlPr xmlns="http://schemas.microsoft.com/office/spreadsheetml/2009/9/main" objectType="Radio" firstButton="1" fmlaLink="$S$35" lockText="1" noThreeD="1"/>
</file>

<file path=xl/ctrlProps/ctrlProp41.xml><?xml version="1.0" encoding="utf-8"?>
<formControlPr xmlns="http://schemas.microsoft.com/office/spreadsheetml/2009/9/main" objectType="Radio" checked="Checked"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Radio" checked="Checked" firstButton="1" fmlaLink="$S$37"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Radio" firstButton="1" fmlaLink="$R$46" lockText="1" noThreeD="1"/>
</file>

<file path=xl/ctrlProps/ctrlProp47.xml><?xml version="1.0" encoding="utf-8"?>
<formControlPr xmlns="http://schemas.microsoft.com/office/spreadsheetml/2009/9/main" objectType="Radio" checked="Checked" lockText="1" noThreeD="1"/>
</file>

<file path=xl/ctrlProps/ctrlProp48.xml><?xml version="1.0" encoding="utf-8"?>
<formControlPr xmlns="http://schemas.microsoft.com/office/spreadsheetml/2009/9/main" objectType="Radio" firstButton="1" fmlaLink="$R$47" lockText="1" noThreeD="1"/>
</file>

<file path=xl/ctrlProps/ctrlProp4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Radio" firstButton="1" fmlaLink="$S$33" lockText="1" noThreeD="1"/>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Radio" firstButton="1" lockText="1" noThreeD="1"/>
</file>

<file path=xl/ctrlProps/ctrlProp53.xml><?xml version="1.0" encoding="utf-8"?>
<formControlPr xmlns="http://schemas.microsoft.com/office/spreadsheetml/2009/9/main" objectType="Radio" checked="Checked" lockText="1" noThreeD="1"/>
</file>

<file path=xl/ctrlProps/ctrlProp54.xml><?xml version="1.0" encoding="utf-8"?>
<formControlPr xmlns="http://schemas.microsoft.com/office/spreadsheetml/2009/9/main" objectType="GBox" noThreeD="1"/>
</file>

<file path=xl/ctrlProps/ctrlProp55.xml><?xml version="1.0" encoding="utf-8"?>
<formControlPr xmlns="http://schemas.microsoft.com/office/spreadsheetml/2009/9/main" objectType="Radio" firstButton="1" fmlaLink="$S$28"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checked="Checked" lockText="1" noThreeD="1"/>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Radio" checked="Checked" lockText="1" noThreeD="1"/>
</file>

<file path=xl/ctrlProps/ctrlProp60.xml><?xml version="1.0" encoding="utf-8"?>
<formControlPr xmlns="http://schemas.microsoft.com/office/spreadsheetml/2009/9/main" objectType="Radio" checked="Checked" firstButton="1" fmlaLink="$S$10" lockText="1" noThreeD="1"/>
</file>

<file path=xl/ctrlProps/ctrlProp61.xml><?xml version="1.0" encoding="utf-8"?>
<formControlPr xmlns="http://schemas.microsoft.com/office/spreadsheetml/2009/9/main" objectType="GBox" noThreeD="1"/>
</file>

<file path=xl/ctrlProps/ctrlProp62.xml><?xml version="1.0" encoding="utf-8"?>
<formControlPr xmlns="http://schemas.microsoft.com/office/spreadsheetml/2009/9/main" objectType="Radio" checked="Checked" firstButton="1" fmlaLink="$S$14"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Radio" firstButton="1" fmlaLink="$S$35" lockText="1" noThreeD="1"/>
</file>

<file path=xl/ctrlProps/ctrlProp9.xml><?xml version="1.0" encoding="utf-8"?>
<formControlPr xmlns="http://schemas.microsoft.com/office/spreadsheetml/2009/9/main" objectType="Radio"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790575</xdr:colOff>
          <xdr:row>18</xdr:row>
          <xdr:rowOff>19050</xdr:rowOff>
        </xdr:from>
        <xdr:to>
          <xdr:col>2</xdr:col>
          <xdr:colOff>1181100</xdr:colOff>
          <xdr:row>18</xdr:row>
          <xdr:rowOff>361950</xdr:rowOff>
        </xdr:to>
        <xdr:sp macro="" textlink="">
          <xdr:nvSpPr>
            <xdr:cNvPr id="2519" name="承諾チェックボックス" hidden="1">
              <a:extLst>
                <a:ext uri="{63B3BB69-23CF-44E3-9099-C40C66FF867C}">
                  <a14:compatExt spid="_x0000_s2519"/>
                </a:ext>
                <a:ext uri="{FF2B5EF4-FFF2-40B4-BE49-F238E27FC236}">
                  <a16:creationId xmlns:a16="http://schemas.microsoft.com/office/drawing/2014/main" id="{00000000-0008-0000-0000-0000D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17</xdr:row>
      <xdr:rowOff>80168</xdr:rowOff>
    </xdr:from>
    <xdr:to>
      <xdr:col>11</xdr:col>
      <xdr:colOff>1365249</xdr:colOff>
      <xdr:row>17</xdr:row>
      <xdr:rowOff>3599448</xdr:rowOff>
    </xdr:to>
    <xdr:sp macro="" textlink="">
      <xdr:nvSpPr>
        <xdr:cNvPr id="3" name="重要事項">
          <a:extLst>
            <a:ext uri="{FF2B5EF4-FFF2-40B4-BE49-F238E27FC236}">
              <a16:creationId xmlns:a16="http://schemas.microsoft.com/office/drawing/2014/main" id="{00000000-0008-0000-0000-000003000000}"/>
            </a:ext>
          </a:extLst>
        </xdr:cNvPr>
        <xdr:cNvSpPr txBox="1"/>
      </xdr:nvSpPr>
      <xdr:spPr>
        <a:xfrm>
          <a:off x="0" y="5714957"/>
          <a:ext cx="8383670" cy="3519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kumimoji="1" lang="en-US" altLang="ja-JP" sz="1050" b="1">
              <a:solidFill>
                <a:srgbClr val="FF0000"/>
              </a:solidFill>
              <a:latin typeface="ＭＳ ゴシック" panose="020B0609070205080204" pitchFamily="49" charset="-128"/>
              <a:ea typeface="ＭＳ ゴシック" panose="020B0609070205080204" pitchFamily="49" charset="-128"/>
            </a:rPr>
            <a:t>【</a:t>
          </a:r>
          <a:r>
            <a:rPr kumimoji="1" lang="ja-JP" altLang="en-US" sz="1050" b="1">
              <a:solidFill>
                <a:srgbClr val="FF0000"/>
              </a:solidFill>
              <a:latin typeface="ＭＳ ゴシック" panose="020B0609070205080204" pitchFamily="49" charset="-128"/>
              <a:ea typeface="ＭＳ ゴシック" panose="020B0609070205080204" pitchFamily="49" charset="-128"/>
            </a:rPr>
            <a:t>重要</a:t>
          </a:r>
          <a:r>
            <a:rPr kumimoji="1" lang="en-US" altLang="ja-JP" sz="1050" b="1">
              <a:solidFill>
                <a:srgbClr val="FF0000"/>
              </a:solidFill>
              <a:latin typeface="ＭＳ ゴシック" panose="020B0609070205080204" pitchFamily="49" charset="-128"/>
              <a:ea typeface="ＭＳ ゴシック" panose="020B0609070205080204" pitchFamily="49" charset="-128"/>
            </a:rPr>
            <a:t>】</a:t>
          </a:r>
          <a:r>
            <a:rPr kumimoji="1" lang="ja-JP" altLang="en-US" sz="1050" b="1">
              <a:solidFill>
                <a:srgbClr val="FF0000"/>
              </a:solidFill>
              <a:latin typeface="ＭＳ ゴシック" panose="020B0609070205080204" pitchFamily="49" charset="-128"/>
              <a:ea typeface="ＭＳ ゴシック" panose="020B0609070205080204" pitchFamily="49" charset="-128"/>
            </a:rPr>
            <a:t>登録情報の提出をもって、下記の事項に承諾したと見なしますので、よくご確認の上、チェックしてください。</a:t>
          </a:r>
        </a:p>
        <a:p>
          <a:pPr>
            <a:lnSpc>
              <a:spcPts val="1000"/>
            </a:lnSpc>
          </a:pPr>
          <a:endParaRPr kumimoji="1" lang="ja-JP" altLang="en-US" sz="900">
            <a:latin typeface="ＭＳ ゴシック" panose="020B0609070205080204" pitchFamily="49" charset="-128"/>
            <a:ea typeface="ＭＳ ゴシック" panose="020B0609070205080204" pitchFamily="49" charset="-128"/>
          </a:endParaRPr>
        </a:p>
        <a:p>
          <a:pPr>
            <a:lnSpc>
              <a:spcPts val="1000"/>
            </a:lnSpc>
          </a:pPr>
          <a:r>
            <a:rPr kumimoji="1" lang="ja-JP" altLang="en-US" sz="1000" b="1">
              <a:latin typeface="ＭＳ ゴシック" panose="020B0609070205080204" pitchFamily="49" charset="-128"/>
              <a:ea typeface="ＭＳ ゴシック" panose="020B0609070205080204" pitchFamily="49" charset="-128"/>
            </a:rPr>
            <a:t>１　この登録票に記載された情報は、青森県総合社会教育センター（以下「センター」という。）学習情報提供事業における指導者人材情報として登録されます。</a:t>
          </a:r>
          <a:endParaRPr kumimoji="1" lang="en-US" altLang="ja-JP" sz="1000" b="1">
            <a:latin typeface="ＭＳ ゴシック" panose="020B0609070205080204" pitchFamily="49" charset="-128"/>
            <a:ea typeface="ＭＳ ゴシック" panose="020B0609070205080204" pitchFamily="49" charset="-128"/>
          </a:endParaRPr>
        </a:p>
        <a:p>
          <a:pPr>
            <a:lnSpc>
              <a:spcPts val="1000"/>
            </a:lnSpc>
          </a:pPr>
          <a:endParaRPr kumimoji="1" lang="en-US" altLang="ja-JP" sz="1000" b="1">
            <a:latin typeface="ＭＳ ゴシック" panose="020B0609070205080204" pitchFamily="49" charset="-128"/>
            <a:ea typeface="ＭＳ ゴシック" panose="020B0609070205080204" pitchFamily="49" charset="-128"/>
          </a:endParaRPr>
        </a:p>
        <a:p>
          <a:pPr>
            <a:lnSpc>
              <a:spcPts val="1000"/>
            </a:lnSpc>
          </a:pPr>
          <a:r>
            <a:rPr kumimoji="1" lang="ja-JP" altLang="en-US" sz="1000" b="1">
              <a:latin typeface="ＭＳ ゴシック" panose="020B0609070205080204" pitchFamily="49" charset="-128"/>
              <a:ea typeface="ＭＳ ゴシック" panose="020B0609070205080204" pitchFamily="49" charset="-128"/>
            </a:rPr>
            <a:t>２　登録対象は、原則として、青森県内に在住または在勤しており、各分野・領域について専門性を有し、生涯学習の指導者として活動をする意欲のある方です。</a:t>
          </a:r>
          <a:endParaRPr kumimoji="1" lang="en-US" altLang="ja-JP" sz="1000" b="1">
            <a:latin typeface="ＭＳ ゴシック" panose="020B0609070205080204" pitchFamily="49" charset="-128"/>
            <a:ea typeface="ＭＳ ゴシック" panose="020B0609070205080204" pitchFamily="49" charset="-128"/>
          </a:endParaRPr>
        </a:p>
        <a:p>
          <a:pPr>
            <a:lnSpc>
              <a:spcPts val="1000"/>
            </a:lnSpc>
          </a:pPr>
          <a:endParaRPr kumimoji="1" lang="ja-JP" altLang="en-US" sz="1000" b="1">
            <a:latin typeface="ＭＳ ゴシック" panose="020B0609070205080204" pitchFamily="49" charset="-128"/>
            <a:ea typeface="ＭＳ ゴシック" panose="020B0609070205080204" pitchFamily="49" charset="-128"/>
          </a:endParaRPr>
        </a:p>
        <a:p>
          <a:pPr>
            <a:lnSpc>
              <a:spcPts val="1100"/>
            </a:lnSpc>
          </a:pPr>
          <a:r>
            <a:rPr kumimoji="1" lang="ja-JP" altLang="en-US" sz="1000" b="1">
              <a:latin typeface="ＭＳ ゴシック" panose="020B0609070205080204" pitchFamily="49" charset="-128"/>
              <a:ea typeface="ＭＳ ゴシック" panose="020B0609070205080204" pitchFamily="49" charset="-128"/>
            </a:rPr>
            <a:t>３　次に該当する事項が記載された登録票は、受理できない場合があります。また、登録後、登録事項が次のいずれかに該当することが分かったときは、事前に登録者に通知することなく、その記載について修正または消去させていただくか、あるいは登録の削除をさせていただく場合があります。</a:t>
          </a:r>
        </a:p>
        <a:p>
          <a:pPr>
            <a:lnSpc>
              <a:spcPts val="1000"/>
            </a:lnSpc>
          </a:pPr>
          <a:r>
            <a:rPr kumimoji="1" lang="ja-JP" altLang="en-US" sz="1000" b="1">
              <a:latin typeface="ＭＳ ゴシック" panose="020B0609070205080204" pitchFamily="49" charset="-128"/>
              <a:ea typeface="ＭＳ ゴシック" panose="020B0609070205080204" pitchFamily="49" charset="-128"/>
            </a:rPr>
            <a:t>　ア　県民の学習活動を支援する目的でない情報　　イ　政治、宗教、その他公共性・公益性を損なう恐れがある情報</a:t>
          </a:r>
        </a:p>
        <a:p>
          <a:pPr>
            <a:lnSpc>
              <a:spcPts val="1000"/>
            </a:lnSpc>
          </a:pPr>
          <a:r>
            <a:rPr kumimoji="1" lang="ja-JP" altLang="en-US" sz="1000" b="1">
              <a:latin typeface="ＭＳ ゴシック" panose="020B0609070205080204" pitchFamily="49" charset="-128"/>
              <a:ea typeface="ＭＳ ゴシック" panose="020B0609070205080204" pitchFamily="49" charset="-128"/>
            </a:rPr>
            <a:t>　ウ　営利性の強い情報　　　　　　　　　　　　　エ　公序良俗に反する情報</a:t>
          </a:r>
        </a:p>
        <a:p>
          <a:pPr>
            <a:lnSpc>
              <a:spcPts val="1100"/>
            </a:lnSpc>
          </a:pPr>
          <a:r>
            <a:rPr kumimoji="1" lang="ja-JP" altLang="en-US" sz="1000" b="1">
              <a:latin typeface="ＭＳ ゴシック" panose="020B0609070205080204" pitchFamily="49" charset="-128"/>
              <a:ea typeface="ＭＳ ゴシック" panose="020B0609070205080204" pitchFamily="49" charset="-128"/>
            </a:rPr>
            <a:t>　オ　虚偽若しくは不正確な情報　　　　　　　　　カ　その他青森県総合社会教育センター所長が不適当と認める情報</a:t>
          </a:r>
          <a:endParaRPr kumimoji="1" lang="en-US" altLang="ja-JP" sz="1000" b="1">
            <a:latin typeface="ＭＳ ゴシック" panose="020B0609070205080204" pitchFamily="49" charset="-128"/>
            <a:ea typeface="ＭＳ ゴシック" panose="020B0609070205080204" pitchFamily="49" charset="-128"/>
          </a:endParaRPr>
        </a:p>
        <a:p>
          <a:pPr>
            <a:lnSpc>
              <a:spcPts val="1000"/>
            </a:lnSpc>
          </a:pPr>
          <a:endParaRPr kumimoji="1" lang="ja-JP" altLang="en-US" sz="1000" b="1">
            <a:latin typeface="ＭＳ ゴシック" panose="020B0609070205080204" pitchFamily="49" charset="-128"/>
            <a:ea typeface="ＭＳ ゴシック" panose="020B0609070205080204" pitchFamily="49" charset="-128"/>
          </a:endParaRPr>
        </a:p>
        <a:p>
          <a:pPr>
            <a:lnSpc>
              <a:spcPts val="1100"/>
            </a:lnSpc>
          </a:pPr>
          <a:r>
            <a:rPr kumimoji="1" lang="ja-JP" altLang="en-US" sz="1000" b="1">
              <a:latin typeface="ＭＳ ゴシック" panose="020B0609070205080204" pitchFamily="49" charset="-128"/>
              <a:ea typeface="ＭＳ ゴシック" panose="020B0609070205080204" pitchFamily="49" charset="-128"/>
            </a:rPr>
            <a:t>４　「（１）登録者情報」で「公開」と記載・選択された項目及び、「（２）指導内容等」で記載された項目の全ては、青森県学習情報提供サイト「ありすネット」（</a:t>
          </a:r>
          <a:r>
            <a:rPr kumimoji="1" lang="en-US" altLang="ja-JP" sz="1000" b="1">
              <a:latin typeface="ＭＳ ゴシック" panose="020B0609070205080204" pitchFamily="49" charset="-128"/>
              <a:ea typeface="ＭＳ ゴシック" panose="020B0609070205080204" pitchFamily="49" charset="-128"/>
            </a:rPr>
            <a:t>https://www.alis.pref.aomori.lg.jp/doc</a:t>
          </a:r>
          <a:r>
            <a:rPr kumimoji="1" lang="ja-JP" altLang="en-US" sz="1000" b="1">
              <a:latin typeface="ＭＳ ゴシック" panose="020B0609070205080204" pitchFamily="49" charset="-128"/>
              <a:ea typeface="ＭＳ ゴシック" panose="020B0609070205080204" pitchFamily="49" charset="-128"/>
            </a:rPr>
            <a:t>）上で公開されます。なお、連絡先については、１つ以上公開をお願いします。</a:t>
          </a:r>
          <a:endParaRPr kumimoji="1" lang="en-US" altLang="ja-JP" sz="1000" b="1">
            <a:latin typeface="ＭＳ ゴシック" panose="020B0609070205080204" pitchFamily="49" charset="-128"/>
            <a:ea typeface="ＭＳ ゴシック" panose="020B0609070205080204" pitchFamily="49" charset="-128"/>
          </a:endParaRPr>
        </a:p>
        <a:p>
          <a:pPr>
            <a:lnSpc>
              <a:spcPts val="1100"/>
            </a:lnSpc>
          </a:pPr>
          <a:endParaRPr kumimoji="1" lang="ja-JP" altLang="en-US" sz="1000" b="1">
            <a:latin typeface="ＭＳ ゴシック" panose="020B0609070205080204" pitchFamily="49" charset="-128"/>
            <a:ea typeface="ＭＳ ゴシック" panose="020B0609070205080204" pitchFamily="49" charset="-128"/>
          </a:endParaRPr>
        </a:p>
        <a:p>
          <a:pPr>
            <a:lnSpc>
              <a:spcPts val="1000"/>
            </a:lnSpc>
          </a:pPr>
          <a:r>
            <a:rPr kumimoji="1" lang="ja-JP" altLang="en-US" sz="1000" b="1">
              <a:latin typeface="ＭＳ ゴシック" panose="020B0609070205080204" pitchFamily="49" charset="-128"/>
              <a:ea typeface="ＭＳ ゴシック" panose="020B0609070205080204" pitchFamily="49" charset="-128"/>
            </a:rPr>
            <a:t>５　登録された情報は、生涯学習の推進を目的とする場合にのみ、口頭、文書、</a:t>
          </a:r>
          <a:r>
            <a:rPr kumimoji="1" lang="en-US" altLang="ja-JP" sz="1000" b="1">
              <a:latin typeface="ＭＳ ゴシック" panose="020B0609070205080204" pitchFamily="49" charset="-128"/>
              <a:ea typeface="ＭＳ ゴシック" panose="020B0609070205080204" pitchFamily="49" charset="-128"/>
            </a:rPr>
            <a:t>FAX</a:t>
          </a:r>
          <a:r>
            <a:rPr kumimoji="1" lang="ja-JP" altLang="en-US" sz="1000" b="1">
              <a:latin typeface="ＭＳ ゴシック" panose="020B0609070205080204" pitchFamily="49" charset="-128"/>
              <a:ea typeface="ＭＳ ゴシック" panose="020B0609070205080204" pitchFamily="49" charset="-128"/>
            </a:rPr>
            <a:t>、</a:t>
          </a:r>
          <a:r>
            <a:rPr kumimoji="1" lang="en-US" altLang="ja-JP" sz="1000" b="1">
              <a:latin typeface="ＭＳ ゴシック" panose="020B0609070205080204" pitchFamily="49" charset="-128"/>
              <a:ea typeface="ＭＳ ゴシック" panose="020B0609070205080204" pitchFamily="49" charset="-128"/>
            </a:rPr>
            <a:t>E</a:t>
          </a:r>
          <a:r>
            <a:rPr kumimoji="1" lang="ja-JP" altLang="en-US" sz="1000" b="1">
              <a:latin typeface="ＭＳ ゴシック" panose="020B0609070205080204" pitchFamily="49" charset="-128"/>
              <a:ea typeface="ＭＳ ゴシック" panose="020B0609070205080204" pitchFamily="49" charset="-128"/>
            </a:rPr>
            <a:t>メールまたは印刷物の配布などの手段により、県の他機関や、各市町村教育委員会等の公共機関へ情報提供する場合があります。</a:t>
          </a:r>
          <a:endParaRPr kumimoji="1" lang="en-US" altLang="ja-JP" sz="1000" b="1">
            <a:latin typeface="ＭＳ ゴシック" panose="020B0609070205080204" pitchFamily="49" charset="-128"/>
            <a:ea typeface="ＭＳ ゴシック" panose="020B0609070205080204" pitchFamily="49" charset="-128"/>
          </a:endParaRPr>
        </a:p>
        <a:p>
          <a:pPr>
            <a:lnSpc>
              <a:spcPts val="1100"/>
            </a:lnSpc>
          </a:pPr>
          <a:endParaRPr kumimoji="1" lang="en-US" altLang="ja-JP" sz="1000" b="1">
            <a:latin typeface="ＭＳ ゴシック" panose="020B0609070205080204" pitchFamily="49" charset="-128"/>
            <a:ea typeface="ＭＳ ゴシック" panose="020B0609070205080204" pitchFamily="49" charset="-128"/>
          </a:endParaRPr>
        </a:p>
        <a:p>
          <a:pPr>
            <a:lnSpc>
              <a:spcPts val="1100"/>
            </a:lnSpc>
          </a:pPr>
          <a:r>
            <a:rPr kumimoji="1" lang="ja-JP" altLang="en-US" sz="1000" b="1">
              <a:latin typeface="ＭＳ ゴシック" panose="020B0609070205080204" pitchFamily="49" charset="-128"/>
              <a:ea typeface="ＭＳ ゴシック" panose="020B0609070205080204" pitchFamily="49" charset="-128"/>
            </a:rPr>
            <a:t>６　登録者についての情報提供を受けた方と当該登録者との交渉・契約などについては、当事者の責任において直接行うこととし、その交渉・契約によって損害等が生じた場合、センターでは一切の責任を負いません。</a:t>
          </a:r>
          <a:endParaRPr kumimoji="1" lang="en-US" altLang="ja-JP" sz="1000" b="1">
            <a:latin typeface="ＭＳ ゴシック" panose="020B0609070205080204" pitchFamily="49" charset="-128"/>
            <a:ea typeface="ＭＳ ゴシック" panose="020B0609070205080204" pitchFamily="49" charset="-128"/>
          </a:endParaRPr>
        </a:p>
        <a:p>
          <a:pPr>
            <a:lnSpc>
              <a:spcPts val="1100"/>
            </a:lnSpc>
          </a:pPr>
          <a:endParaRPr kumimoji="1" lang="ja-JP" altLang="en-US" sz="1000" b="1">
            <a:latin typeface="ＭＳ ゴシック" panose="020B0609070205080204" pitchFamily="49" charset="-128"/>
            <a:ea typeface="ＭＳ ゴシック" panose="020B0609070205080204" pitchFamily="49" charset="-128"/>
          </a:endParaRPr>
        </a:p>
        <a:p>
          <a:pPr>
            <a:lnSpc>
              <a:spcPts val="1100"/>
            </a:lnSpc>
          </a:pPr>
          <a:r>
            <a:rPr kumimoji="1" lang="ja-JP" altLang="en-US" sz="1000" b="1">
              <a:latin typeface="ＭＳ ゴシック" panose="020B0609070205080204" pitchFamily="49" charset="-128"/>
              <a:ea typeface="ＭＳ ゴシック" panose="020B0609070205080204" pitchFamily="49" charset="-128"/>
            </a:rPr>
            <a:t>７　登録内容を変更する場合や、登録を削除する場合は、センター事務局へご連絡ください。</a:t>
          </a:r>
        </a:p>
        <a:p>
          <a:pPr>
            <a:lnSpc>
              <a:spcPts val="1000"/>
            </a:lnSpc>
          </a:pPr>
          <a:endParaRPr kumimoji="1" lang="ja-JP" altLang="en-US" sz="900">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184438</xdr:colOff>
      <xdr:row>17</xdr:row>
      <xdr:rowOff>1532282</xdr:rowOff>
    </xdr:from>
    <xdr:to>
      <xdr:col>11</xdr:col>
      <xdr:colOff>188119</xdr:colOff>
      <xdr:row>17</xdr:row>
      <xdr:rowOff>1960217</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84438" y="7081630"/>
          <a:ext cx="7043898" cy="4279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11</xdr:col>
          <xdr:colOff>114300</xdr:colOff>
          <xdr:row>23</xdr:row>
          <xdr:rowOff>38100</xdr:rowOff>
        </xdr:from>
        <xdr:to>
          <xdr:col>11</xdr:col>
          <xdr:colOff>685800</xdr:colOff>
          <xdr:row>24</xdr:row>
          <xdr:rowOff>0</xdr:rowOff>
        </xdr:to>
        <xdr:sp macro="" textlink="">
          <xdr:nvSpPr>
            <xdr:cNvPr id="2832" name="氏名非公開" hidden="1">
              <a:extLst>
                <a:ext uri="{63B3BB69-23CF-44E3-9099-C40C66FF867C}">
                  <a14:compatExt spid="_x0000_s2832"/>
                </a:ext>
                <a:ext uri="{FF2B5EF4-FFF2-40B4-BE49-F238E27FC236}">
                  <a16:creationId xmlns:a16="http://schemas.microsoft.com/office/drawing/2014/main" id="{00000000-0008-0000-0000-00001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公開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723900</xdr:colOff>
          <xdr:row>23</xdr:row>
          <xdr:rowOff>38100</xdr:rowOff>
        </xdr:from>
        <xdr:to>
          <xdr:col>11</xdr:col>
          <xdr:colOff>1362075</xdr:colOff>
          <xdr:row>24</xdr:row>
          <xdr:rowOff>0</xdr:rowOff>
        </xdr:to>
        <xdr:sp macro="" textlink="">
          <xdr:nvSpPr>
            <xdr:cNvPr id="2833" name="氏名公開" hidden="1">
              <a:extLst>
                <a:ext uri="{63B3BB69-23CF-44E3-9099-C40C66FF867C}">
                  <a14:compatExt spid="_x0000_s2833"/>
                </a:ext>
                <a:ext uri="{FF2B5EF4-FFF2-40B4-BE49-F238E27FC236}">
                  <a16:creationId xmlns:a16="http://schemas.microsoft.com/office/drawing/2014/main" id="{00000000-0008-0000-0000-00001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非公開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22</xdr:row>
          <xdr:rowOff>123825</xdr:rowOff>
        </xdr:from>
        <xdr:to>
          <xdr:col>11</xdr:col>
          <xdr:colOff>1562100</xdr:colOff>
          <xdr:row>24</xdr:row>
          <xdr:rowOff>0</xdr:rowOff>
        </xdr:to>
        <xdr:sp macro="" textlink="">
          <xdr:nvSpPr>
            <xdr:cNvPr id="2834" name="氏名公開／非公開グループ" hidden="1">
              <a:extLst>
                <a:ext uri="{63B3BB69-23CF-44E3-9099-C40C66FF867C}">
                  <a14:compatExt spid="_x0000_s2834"/>
                </a:ext>
                <a:ext uri="{FF2B5EF4-FFF2-40B4-BE49-F238E27FC236}">
                  <a16:creationId xmlns:a16="http://schemas.microsoft.com/office/drawing/2014/main" id="{00000000-0008-0000-0000-0000120B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氏名公開／非公開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161925</xdr:colOff>
          <xdr:row>30</xdr:row>
          <xdr:rowOff>171450</xdr:rowOff>
        </xdr:from>
        <xdr:to>
          <xdr:col>11</xdr:col>
          <xdr:colOff>657225</xdr:colOff>
          <xdr:row>31</xdr:row>
          <xdr:rowOff>0</xdr:rowOff>
        </xdr:to>
        <xdr:sp macro="" textlink="">
          <xdr:nvSpPr>
            <xdr:cNvPr id="2835" name="電話番号公開" hidden="1">
              <a:extLst>
                <a:ext uri="{63B3BB69-23CF-44E3-9099-C40C66FF867C}">
                  <a14:compatExt spid="_x0000_s2835"/>
                </a:ext>
                <a:ext uri="{FF2B5EF4-FFF2-40B4-BE49-F238E27FC236}">
                  <a16:creationId xmlns:a16="http://schemas.microsoft.com/office/drawing/2014/main" id="{00000000-0008-0000-0000-00001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公開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762000</xdr:colOff>
          <xdr:row>30</xdr:row>
          <xdr:rowOff>180975</xdr:rowOff>
        </xdr:from>
        <xdr:to>
          <xdr:col>11</xdr:col>
          <xdr:colOff>1381125</xdr:colOff>
          <xdr:row>31</xdr:row>
          <xdr:rowOff>0</xdr:rowOff>
        </xdr:to>
        <xdr:sp macro="" textlink="">
          <xdr:nvSpPr>
            <xdr:cNvPr id="2836" name="電話番号非公開" hidden="1">
              <a:extLst>
                <a:ext uri="{63B3BB69-23CF-44E3-9099-C40C66FF867C}">
                  <a14:compatExt spid="_x0000_s2836"/>
                </a:ext>
                <a:ext uri="{FF2B5EF4-FFF2-40B4-BE49-F238E27FC236}">
                  <a16:creationId xmlns:a16="http://schemas.microsoft.com/office/drawing/2014/main" id="{00000000-0008-0000-0000-00001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非公開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30</xdr:row>
          <xdr:rowOff>114300</xdr:rowOff>
        </xdr:from>
        <xdr:to>
          <xdr:col>11</xdr:col>
          <xdr:colOff>1524000</xdr:colOff>
          <xdr:row>31</xdr:row>
          <xdr:rowOff>0</xdr:rowOff>
        </xdr:to>
        <xdr:sp macro="" textlink="">
          <xdr:nvSpPr>
            <xdr:cNvPr id="2837" name="電話番号公開／非公開グループ" hidden="1">
              <a:extLst>
                <a:ext uri="{63B3BB69-23CF-44E3-9099-C40C66FF867C}">
                  <a14:compatExt spid="_x0000_s2837"/>
                </a:ext>
                <a:ext uri="{FF2B5EF4-FFF2-40B4-BE49-F238E27FC236}">
                  <a16:creationId xmlns:a16="http://schemas.microsoft.com/office/drawing/2014/main" id="{00000000-0008-0000-0000-0000150B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電話番号公開／非公開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171450</xdr:colOff>
          <xdr:row>31</xdr:row>
          <xdr:rowOff>171450</xdr:rowOff>
        </xdr:from>
        <xdr:to>
          <xdr:col>11</xdr:col>
          <xdr:colOff>704850</xdr:colOff>
          <xdr:row>31</xdr:row>
          <xdr:rowOff>409575</xdr:rowOff>
        </xdr:to>
        <xdr:sp macro="" textlink="">
          <xdr:nvSpPr>
            <xdr:cNvPr id="2838" name="FAX番号公開" hidden="1">
              <a:extLst>
                <a:ext uri="{63B3BB69-23CF-44E3-9099-C40C66FF867C}">
                  <a14:compatExt spid="_x0000_s2838"/>
                </a:ext>
                <a:ext uri="{FF2B5EF4-FFF2-40B4-BE49-F238E27FC236}">
                  <a16:creationId xmlns:a16="http://schemas.microsoft.com/office/drawing/2014/main" id="{00000000-0008-0000-0000-00001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公開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752475</xdr:colOff>
          <xdr:row>31</xdr:row>
          <xdr:rowOff>180975</xdr:rowOff>
        </xdr:from>
        <xdr:to>
          <xdr:col>11</xdr:col>
          <xdr:colOff>1438275</xdr:colOff>
          <xdr:row>31</xdr:row>
          <xdr:rowOff>419100</xdr:rowOff>
        </xdr:to>
        <xdr:sp macro="" textlink="">
          <xdr:nvSpPr>
            <xdr:cNvPr id="2839" name="FAX番号非公開" hidden="1">
              <a:extLst>
                <a:ext uri="{63B3BB69-23CF-44E3-9099-C40C66FF867C}">
                  <a14:compatExt spid="_x0000_s2839"/>
                </a:ext>
                <a:ext uri="{FF2B5EF4-FFF2-40B4-BE49-F238E27FC236}">
                  <a16:creationId xmlns:a16="http://schemas.microsoft.com/office/drawing/2014/main" id="{00000000-0008-0000-0000-000017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非公開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31</xdr:row>
          <xdr:rowOff>152400</xdr:rowOff>
        </xdr:from>
        <xdr:to>
          <xdr:col>11</xdr:col>
          <xdr:colOff>1581150</xdr:colOff>
          <xdr:row>31</xdr:row>
          <xdr:rowOff>457200</xdr:rowOff>
        </xdr:to>
        <xdr:sp macro="" textlink="">
          <xdr:nvSpPr>
            <xdr:cNvPr id="2842" name="FAX番号公開／非公開グループ" hidden="1">
              <a:extLst>
                <a:ext uri="{63B3BB69-23CF-44E3-9099-C40C66FF867C}">
                  <a14:compatExt spid="_x0000_s2842"/>
                </a:ext>
                <a:ext uri="{FF2B5EF4-FFF2-40B4-BE49-F238E27FC236}">
                  <a16:creationId xmlns:a16="http://schemas.microsoft.com/office/drawing/2014/main" id="{00000000-0008-0000-0000-00001A0B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FAX番号公開／非公開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171450</xdr:colOff>
          <xdr:row>32</xdr:row>
          <xdr:rowOff>180975</xdr:rowOff>
        </xdr:from>
        <xdr:to>
          <xdr:col>11</xdr:col>
          <xdr:colOff>676275</xdr:colOff>
          <xdr:row>32</xdr:row>
          <xdr:rowOff>428625</xdr:rowOff>
        </xdr:to>
        <xdr:sp macro="" textlink="">
          <xdr:nvSpPr>
            <xdr:cNvPr id="2843" name="Email公開" hidden="1">
              <a:extLst>
                <a:ext uri="{63B3BB69-23CF-44E3-9099-C40C66FF867C}">
                  <a14:compatExt spid="_x0000_s2843"/>
                </a:ext>
                <a:ext uri="{FF2B5EF4-FFF2-40B4-BE49-F238E27FC236}">
                  <a16:creationId xmlns:a16="http://schemas.microsoft.com/office/drawing/2014/main" id="{00000000-0008-0000-0000-00001B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公開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752475</xdr:colOff>
          <xdr:row>32</xdr:row>
          <xdr:rowOff>171450</xdr:rowOff>
        </xdr:from>
        <xdr:to>
          <xdr:col>11</xdr:col>
          <xdr:colOff>1381125</xdr:colOff>
          <xdr:row>32</xdr:row>
          <xdr:rowOff>409575</xdr:rowOff>
        </xdr:to>
        <xdr:sp macro="" textlink="">
          <xdr:nvSpPr>
            <xdr:cNvPr id="2844" name="Email非公開" hidden="1">
              <a:extLst>
                <a:ext uri="{63B3BB69-23CF-44E3-9099-C40C66FF867C}">
                  <a14:compatExt spid="_x0000_s2844"/>
                </a:ext>
                <a:ext uri="{FF2B5EF4-FFF2-40B4-BE49-F238E27FC236}">
                  <a16:creationId xmlns:a16="http://schemas.microsoft.com/office/drawing/2014/main" id="{00000000-0008-0000-0000-00001C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非公開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32</xdr:row>
          <xdr:rowOff>133350</xdr:rowOff>
        </xdr:from>
        <xdr:to>
          <xdr:col>11</xdr:col>
          <xdr:colOff>1552575</xdr:colOff>
          <xdr:row>32</xdr:row>
          <xdr:rowOff>466725</xdr:rowOff>
        </xdr:to>
        <xdr:sp macro="" textlink="">
          <xdr:nvSpPr>
            <xdr:cNvPr id="2845" name="Email公開／非公開" hidden="1">
              <a:extLst>
                <a:ext uri="{63B3BB69-23CF-44E3-9099-C40C66FF867C}">
                  <a14:compatExt spid="_x0000_s2845"/>
                </a:ext>
                <a:ext uri="{FF2B5EF4-FFF2-40B4-BE49-F238E27FC236}">
                  <a16:creationId xmlns:a16="http://schemas.microsoft.com/office/drawing/2014/main" id="{00000000-0008-0000-0000-00001D0B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Email公開／非公開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xdr:colOff>
          <xdr:row>45</xdr:row>
          <xdr:rowOff>47625</xdr:rowOff>
        </xdr:from>
        <xdr:to>
          <xdr:col>2</xdr:col>
          <xdr:colOff>1019175</xdr:colOff>
          <xdr:row>45</xdr:row>
          <xdr:rowOff>295275</xdr:rowOff>
        </xdr:to>
        <xdr:sp macro="" textlink="">
          <xdr:nvSpPr>
            <xdr:cNvPr id="2909" name="県内全域" hidden="1">
              <a:extLst>
                <a:ext uri="{63B3BB69-23CF-44E3-9099-C40C66FF867C}">
                  <a14:compatExt spid="_x0000_s2909"/>
                </a:ext>
                <a:ext uri="{FF2B5EF4-FFF2-40B4-BE49-F238E27FC236}">
                  <a16:creationId xmlns:a16="http://schemas.microsoft.com/office/drawing/2014/main" id="{00000000-0008-0000-0000-00005D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県内全域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123825</xdr:colOff>
          <xdr:row>45</xdr:row>
          <xdr:rowOff>304800</xdr:rowOff>
        </xdr:from>
        <xdr:to>
          <xdr:col>2</xdr:col>
          <xdr:colOff>1247775</xdr:colOff>
          <xdr:row>45</xdr:row>
          <xdr:rowOff>542925</xdr:rowOff>
        </xdr:to>
        <xdr:sp macro="" textlink="">
          <xdr:nvSpPr>
            <xdr:cNvPr id="2910" name="一部地域のみ" hidden="1">
              <a:extLst>
                <a:ext uri="{63B3BB69-23CF-44E3-9099-C40C66FF867C}">
                  <a14:compatExt spid="_x0000_s2910"/>
                </a:ext>
                <a:ext uri="{FF2B5EF4-FFF2-40B4-BE49-F238E27FC236}">
                  <a16:creationId xmlns:a16="http://schemas.microsoft.com/office/drawing/2014/main" id="{00000000-0008-0000-0000-00005E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一部地域のみ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46</xdr:row>
          <xdr:rowOff>38100</xdr:rowOff>
        </xdr:from>
        <xdr:to>
          <xdr:col>2</xdr:col>
          <xdr:colOff>1009650</xdr:colOff>
          <xdr:row>46</xdr:row>
          <xdr:rowOff>276225</xdr:rowOff>
        </xdr:to>
        <xdr:sp macro="" textlink="">
          <xdr:nvSpPr>
            <xdr:cNvPr id="2920" name="いつでも" hidden="1">
              <a:extLst>
                <a:ext uri="{63B3BB69-23CF-44E3-9099-C40C66FF867C}">
                  <a14:compatExt spid="_x0000_s2920"/>
                </a:ext>
                <a:ext uri="{FF2B5EF4-FFF2-40B4-BE49-F238E27FC236}">
                  <a16:creationId xmlns:a16="http://schemas.microsoft.com/office/drawing/2014/main" id="{00000000-0008-0000-0000-00006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いつでも</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46</xdr:row>
          <xdr:rowOff>295275</xdr:rowOff>
        </xdr:from>
        <xdr:to>
          <xdr:col>2</xdr:col>
          <xdr:colOff>1190625</xdr:colOff>
          <xdr:row>46</xdr:row>
          <xdr:rowOff>533400</xdr:rowOff>
        </xdr:to>
        <xdr:sp macro="" textlink="">
          <xdr:nvSpPr>
            <xdr:cNvPr id="2921" name="制限あり" hidden="1">
              <a:extLst>
                <a:ext uri="{63B3BB69-23CF-44E3-9099-C40C66FF867C}">
                  <a14:compatExt spid="_x0000_s2921"/>
                </a:ext>
                <a:ext uri="{FF2B5EF4-FFF2-40B4-BE49-F238E27FC236}">
                  <a16:creationId xmlns:a16="http://schemas.microsoft.com/office/drawing/2014/main" id="{00000000-0008-0000-0000-000069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制限あり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45</xdr:row>
          <xdr:rowOff>28575</xdr:rowOff>
        </xdr:from>
        <xdr:to>
          <xdr:col>3</xdr:col>
          <xdr:colOff>19050</xdr:colOff>
          <xdr:row>46</xdr:row>
          <xdr:rowOff>76200</xdr:rowOff>
        </xdr:to>
        <xdr:sp macro="" textlink="">
          <xdr:nvSpPr>
            <xdr:cNvPr id="2922" name="指導可能地域グループ" hidden="1">
              <a:extLst>
                <a:ext uri="{63B3BB69-23CF-44E3-9099-C40C66FF867C}">
                  <a14:compatExt spid="_x0000_s2922"/>
                </a:ext>
                <a:ext uri="{FF2B5EF4-FFF2-40B4-BE49-F238E27FC236}">
                  <a16:creationId xmlns:a16="http://schemas.microsoft.com/office/drawing/2014/main" id="{00000000-0008-0000-0000-00006A0B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指導可能地域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466725</xdr:colOff>
          <xdr:row>45</xdr:row>
          <xdr:rowOff>590550</xdr:rowOff>
        </xdr:from>
        <xdr:to>
          <xdr:col>2</xdr:col>
          <xdr:colOff>1228725</xdr:colOff>
          <xdr:row>46</xdr:row>
          <xdr:rowOff>590550</xdr:rowOff>
        </xdr:to>
        <xdr:sp macro="" textlink="">
          <xdr:nvSpPr>
            <xdr:cNvPr id="2925" name="指導可能日時グループ" hidden="1">
              <a:extLst>
                <a:ext uri="{63B3BB69-23CF-44E3-9099-C40C66FF867C}">
                  <a14:compatExt spid="_x0000_s2925"/>
                </a:ext>
                <a:ext uri="{FF2B5EF4-FFF2-40B4-BE49-F238E27FC236}">
                  <a16:creationId xmlns:a16="http://schemas.microsoft.com/office/drawing/2014/main" id="{00000000-0008-0000-0000-00006D0B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指導可能日時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xdr:colOff>
          <xdr:row>47</xdr:row>
          <xdr:rowOff>47625</xdr:rowOff>
        </xdr:from>
        <xdr:to>
          <xdr:col>2</xdr:col>
          <xdr:colOff>857250</xdr:colOff>
          <xdr:row>47</xdr:row>
          <xdr:rowOff>285750</xdr:rowOff>
        </xdr:to>
        <xdr:sp macro="" textlink="">
          <xdr:nvSpPr>
            <xdr:cNvPr id="2928" name="有償" hidden="1">
              <a:extLst>
                <a:ext uri="{63B3BB69-23CF-44E3-9099-C40C66FF867C}">
                  <a14:compatExt spid="_x0000_s2928"/>
                </a:ext>
                <a:ext uri="{FF2B5EF4-FFF2-40B4-BE49-F238E27FC236}">
                  <a16:creationId xmlns:a16="http://schemas.microsoft.com/office/drawing/2014/main" id="{00000000-0008-0000-0000-00007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123825</xdr:colOff>
          <xdr:row>47</xdr:row>
          <xdr:rowOff>285750</xdr:rowOff>
        </xdr:from>
        <xdr:to>
          <xdr:col>2</xdr:col>
          <xdr:colOff>1019175</xdr:colOff>
          <xdr:row>47</xdr:row>
          <xdr:rowOff>533400</xdr:rowOff>
        </xdr:to>
        <xdr:sp macro="" textlink="">
          <xdr:nvSpPr>
            <xdr:cNvPr id="2929" name="無償可" hidden="1">
              <a:extLst>
                <a:ext uri="{63B3BB69-23CF-44E3-9099-C40C66FF867C}">
                  <a14:compatExt spid="_x0000_s2929"/>
                </a:ext>
                <a:ext uri="{FF2B5EF4-FFF2-40B4-BE49-F238E27FC236}">
                  <a16:creationId xmlns:a16="http://schemas.microsoft.com/office/drawing/2014/main" id="{00000000-0008-0000-0000-00007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無償可</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47</xdr:row>
          <xdr:rowOff>28575</xdr:rowOff>
        </xdr:from>
        <xdr:to>
          <xdr:col>3</xdr:col>
          <xdr:colOff>9525</xdr:colOff>
          <xdr:row>48</xdr:row>
          <xdr:rowOff>9525</xdr:rowOff>
        </xdr:to>
        <xdr:sp macro="" textlink="">
          <xdr:nvSpPr>
            <xdr:cNvPr id="2930" name="費用グループ" hidden="1">
              <a:extLst>
                <a:ext uri="{63B3BB69-23CF-44E3-9099-C40C66FF867C}">
                  <a14:compatExt spid="_x0000_s2930"/>
                </a:ext>
                <a:ext uri="{FF2B5EF4-FFF2-40B4-BE49-F238E27FC236}">
                  <a16:creationId xmlns:a16="http://schemas.microsoft.com/office/drawing/2014/main" id="{00000000-0008-0000-0000-0000720B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費用</a:t>
              </a:r>
            </a:p>
          </xdr:txBody>
        </xdr:sp>
        <xdr:clientData/>
      </xdr:twoCellAnchor>
    </mc:Choice>
    <mc:Fallback/>
  </mc:AlternateContent>
  <xdr:twoCellAnchor>
    <xdr:from>
      <xdr:col>2</xdr:col>
      <xdr:colOff>923925</xdr:colOff>
      <xdr:row>47</xdr:row>
      <xdr:rowOff>171450</xdr:rowOff>
    </xdr:from>
    <xdr:to>
      <xdr:col>2</xdr:col>
      <xdr:colOff>1228725</xdr:colOff>
      <xdr:row>47</xdr:row>
      <xdr:rowOff>419100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2800350" y="16592550"/>
          <a:ext cx="304800"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latin typeface="ＭＳ ゴシック" panose="020B0609070205080204" pitchFamily="49" charset="-128"/>
              <a:ea typeface="ＭＳ ゴシック" panose="020B0609070205080204" pitchFamily="49" charset="-128"/>
            </a:rPr>
            <a:t>→</a:t>
          </a:r>
        </a:p>
      </xdr:txBody>
    </xdr:sp>
    <xdr:clientData/>
  </xdr:twoCellAnchor>
  <mc:AlternateContent xmlns:mc="http://schemas.openxmlformats.org/markup-compatibility/2006">
    <mc:Choice xmlns:a14="http://schemas.microsoft.com/office/drawing/2010/main" Requires="a14">
      <xdr:twoCellAnchor editAs="oneCell">
        <xdr:from>
          <xdr:col>3</xdr:col>
          <xdr:colOff>57150</xdr:colOff>
          <xdr:row>26</xdr:row>
          <xdr:rowOff>47625</xdr:rowOff>
        </xdr:from>
        <xdr:to>
          <xdr:col>5</xdr:col>
          <xdr:colOff>66675</xdr:colOff>
          <xdr:row>27</xdr:row>
          <xdr:rowOff>9525</xdr:rowOff>
        </xdr:to>
        <xdr:sp macro="" textlink="">
          <xdr:nvSpPr>
            <xdr:cNvPr id="8198" name="男性"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男性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26</xdr:row>
          <xdr:rowOff>28575</xdr:rowOff>
        </xdr:from>
        <xdr:to>
          <xdr:col>6</xdr:col>
          <xdr:colOff>85725</xdr:colOff>
          <xdr:row>27</xdr:row>
          <xdr:rowOff>38100</xdr:rowOff>
        </xdr:to>
        <xdr:sp macro="" textlink="">
          <xdr:nvSpPr>
            <xdr:cNvPr id="8199" name="女性" hidden="1">
              <a:extLst>
                <a:ext uri="{63B3BB69-23CF-44E3-9099-C40C66FF867C}">
                  <a14:compatExt spid="_x0000_s8199"/>
                </a:ext>
                <a:ext uri="{FF2B5EF4-FFF2-40B4-BE49-F238E27FC236}">
                  <a16:creationId xmlns:a16="http://schemas.microsoft.com/office/drawing/2014/main" id="{00000000-0008-0000-00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女性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26</xdr:row>
          <xdr:rowOff>57150</xdr:rowOff>
        </xdr:from>
        <xdr:to>
          <xdr:col>7</xdr:col>
          <xdr:colOff>47625</xdr:colOff>
          <xdr:row>27</xdr:row>
          <xdr:rowOff>19050</xdr:rowOff>
        </xdr:to>
        <xdr:sp macro="" textlink="">
          <xdr:nvSpPr>
            <xdr:cNvPr id="8200" name="無回答" hidden="1">
              <a:extLst>
                <a:ext uri="{63B3BB69-23CF-44E3-9099-C40C66FF867C}">
                  <a14:compatExt spid="_x0000_s8200"/>
                </a:ext>
                <a:ext uri="{FF2B5EF4-FFF2-40B4-BE49-F238E27FC236}">
                  <a16:creationId xmlns:a16="http://schemas.microsoft.com/office/drawing/2014/main" id="{00000000-0008-0000-00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無回答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28575</xdr:rowOff>
        </xdr:from>
        <xdr:to>
          <xdr:col>1</xdr:col>
          <xdr:colOff>180975</xdr:colOff>
          <xdr:row>14</xdr:row>
          <xdr:rowOff>0</xdr:rowOff>
        </xdr:to>
        <xdr:sp macro="" textlink="">
          <xdr:nvSpPr>
            <xdr:cNvPr id="8203" name="情報発信グループ" hidden="1">
              <a:extLst>
                <a:ext uri="{63B3BB69-23CF-44E3-9099-C40C66FF867C}">
                  <a14:compatExt spid="_x0000_s8203"/>
                </a:ext>
                <a:ext uri="{FF2B5EF4-FFF2-40B4-BE49-F238E27FC236}">
                  <a16:creationId xmlns:a16="http://schemas.microsoft.com/office/drawing/2014/main" id="{00000000-0008-0000-0000-00000B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情報発信</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25</xdr:row>
          <xdr:rowOff>76200</xdr:rowOff>
        </xdr:from>
        <xdr:to>
          <xdr:col>10</xdr:col>
          <xdr:colOff>161925</xdr:colOff>
          <xdr:row>28</xdr:row>
          <xdr:rowOff>123824</xdr:rowOff>
        </xdr:to>
        <xdr:sp macro="" textlink="">
          <xdr:nvSpPr>
            <xdr:cNvPr id="8215" name="性別グループ" hidden="1">
              <a:extLst>
                <a:ext uri="{63B3BB69-23CF-44E3-9099-C40C66FF867C}">
                  <a14:compatExt spid="_x0000_s8215"/>
                </a:ext>
                <a:ext uri="{FF2B5EF4-FFF2-40B4-BE49-F238E27FC236}">
                  <a16:creationId xmlns:a16="http://schemas.microsoft.com/office/drawing/2014/main" id="{00000000-0008-0000-0000-000017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性別グループ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9</xdr:row>
          <xdr:rowOff>47625</xdr:rowOff>
        </xdr:from>
        <xdr:to>
          <xdr:col>0</xdr:col>
          <xdr:colOff>1247775</xdr:colOff>
          <xdr:row>9</xdr:row>
          <xdr:rowOff>390525</xdr:rowOff>
        </xdr:to>
        <xdr:sp macro="" textlink="">
          <xdr:nvSpPr>
            <xdr:cNvPr id="8217" name="登録継続はい" hidden="1">
              <a:extLst>
                <a:ext uri="{63B3BB69-23CF-44E3-9099-C40C66FF867C}">
                  <a14:compatExt spid="_x0000_s8217"/>
                </a:ext>
                <a:ext uri="{FF2B5EF4-FFF2-40B4-BE49-F238E27FC236}">
                  <a16:creationId xmlns:a16="http://schemas.microsoft.com/office/drawing/2014/main" id="{00000000-0008-0000-00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継続する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15</xdr:row>
          <xdr:rowOff>0</xdr:rowOff>
        </xdr:from>
        <xdr:to>
          <xdr:col>4</xdr:col>
          <xdr:colOff>0</xdr:colOff>
          <xdr:row>17</xdr:row>
          <xdr:rowOff>603113</xdr:rowOff>
        </xdr:to>
        <xdr:sp macro="" textlink="">
          <xdr:nvSpPr>
            <xdr:cNvPr id="8220" name="登録継続グループ" hidden="1">
              <a:extLst>
                <a:ext uri="{63B3BB69-23CF-44E3-9099-C40C66FF867C}">
                  <a14:compatExt spid="_x0000_s8220"/>
                </a:ext>
                <a:ext uri="{FF2B5EF4-FFF2-40B4-BE49-F238E27FC236}">
                  <a16:creationId xmlns:a16="http://schemas.microsoft.com/office/drawing/2014/main" id="{00000000-0008-0000-0000-00001C2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登録継続グループ</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13</xdr:row>
          <xdr:rowOff>76200</xdr:rowOff>
        </xdr:from>
        <xdr:to>
          <xdr:col>1</xdr:col>
          <xdr:colOff>0</xdr:colOff>
          <xdr:row>13</xdr:row>
          <xdr:rowOff>447675</xdr:rowOff>
        </xdr:to>
        <xdr:sp macro="" textlink="">
          <xdr:nvSpPr>
            <xdr:cNvPr id="8221" name="情報発信はい" hidden="1">
              <a:extLst>
                <a:ext uri="{63B3BB69-23CF-44E3-9099-C40C66FF867C}">
                  <a14:compatExt spid="_x0000_s8221"/>
                </a:ext>
                <a:ext uri="{FF2B5EF4-FFF2-40B4-BE49-F238E27FC236}">
                  <a16:creationId xmlns:a16="http://schemas.microsoft.com/office/drawing/2014/main" id="{00000000-0008-0000-00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9</xdr:row>
          <xdr:rowOff>279539</xdr:rowOff>
        </xdr:from>
        <xdr:to>
          <xdr:col>2</xdr:col>
          <xdr:colOff>342900</xdr:colOff>
          <xdr:row>9</xdr:row>
          <xdr:rowOff>572606</xdr:rowOff>
        </xdr:to>
        <xdr:sp macro="" textlink="">
          <xdr:nvSpPr>
            <xdr:cNvPr id="8223" name="登録継続いいえ" hidden="1">
              <a:extLst>
                <a:ext uri="{63B3BB69-23CF-44E3-9099-C40C66FF867C}">
                  <a14:compatExt spid="_x0000_s8223"/>
                </a:ext>
                <a:ext uri="{FF2B5EF4-FFF2-40B4-BE49-F238E27FC236}">
                  <a16:creationId xmlns:a16="http://schemas.microsoft.com/office/drawing/2014/main" id="{00000000-0008-0000-00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継続しない（名簿から削除）</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13</xdr:row>
          <xdr:rowOff>361950</xdr:rowOff>
        </xdr:from>
        <xdr:to>
          <xdr:col>0</xdr:col>
          <xdr:colOff>952500</xdr:colOff>
          <xdr:row>14</xdr:row>
          <xdr:rowOff>0</xdr:rowOff>
        </xdr:to>
        <xdr:sp macro="" textlink="">
          <xdr:nvSpPr>
            <xdr:cNvPr id="8222" name="情報発信いいえ" hidden="1">
              <a:extLst>
                <a:ext uri="{63B3BB69-23CF-44E3-9099-C40C66FF867C}">
                  <a14:compatExt spid="_x0000_s8222"/>
                </a:ext>
                <a:ext uri="{FF2B5EF4-FFF2-40B4-BE49-F238E27FC236}">
                  <a16:creationId xmlns:a16="http://schemas.microsoft.com/office/drawing/2014/main" id="{00000000-0008-0000-00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fLocksWithSheet="0"/>
      </xdr:twoCellAnchor>
    </mc:Choice>
    <mc:Fallback/>
  </mc:AlternateContent>
  <xdr:twoCellAnchor>
    <xdr:from>
      <xdr:col>2</xdr:col>
      <xdr:colOff>645419</xdr:colOff>
      <xdr:row>17</xdr:row>
      <xdr:rowOff>3676687</xdr:rowOff>
    </xdr:from>
    <xdr:to>
      <xdr:col>2</xdr:col>
      <xdr:colOff>1002608</xdr:colOff>
      <xdr:row>19</xdr:row>
      <xdr:rowOff>4291</xdr:rowOff>
    </xdr:to>
    <xdr:sp macro="" textlink="">
      <xdr:nvSpPr>
        <xdr:cNvPr id="18" name="楕円 17">
          <a:extLst>
            <a:ext uri="{FF2B5EF4-FFF2-40B4-BE49-F238E27FC236}">
              <a16:creationId xmlns:a16="http://schemas.microsoft.com/office/drawing/2014/main" id="{DB9F5D07-073C-A933-BC60-32B3B4EB61FC}"/>
            </a:ext>
          </a:extLst>
        </xdr:cNvPr>
        <xdr:cNvSpPr/>
      </xdr:nvSpPr>
      <xdr:spPr>
        <a:xfrm>
          <a:off x="2522810" y="9226035"/>
          <a:ext cx="357189" cy="413691"/>
        </a:xfrm>
        <a:prstGeom prst="ellipse">
          <a:avLst/>
        </a:prstGeom>
        <a:noFill/>
        <a:ln w="19050">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790575</xdr:colOff>
          <xdr:row>18</xdr:row>
          <xdr:rowOff>19050</xdr:rowOff>
        </xdr:from>
        <xdr:to>
          <xdr:col>2</xdr:col>
          <xdr:colOff>1181100</xdr:colOff>
          <xdr:row>18</xdr:row>
          <xdr:rowOff>361950</xdr:rowOff>
        </xdr:to>
        <xdr:sp macro="" textlink="">
          <xdr:nvSpPr>
            <xdr:cNvPr id="19457" name="承諾チェックボックス" hidden="1">
              <a:extLst>
                <a:ext uri="{63B3BB69-23CF-44E3-9099-C40C66FF867C}">
                  <a14:compatExt spid="_x0000_s19457"/>
                </a:ext>
                <a:ext uri="{FF2B5EF4-FFF2-40B4-BE49-F238E27FC236}">
                  <a16:creationId xmlns:a16="http://schemas.microsoft.com/office/drawing/2014/main" id="{845A8418-43F1-4F51-B33D-FE2F16606BD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17</xdr:row>
      <xdr:rowOff>80168</xdr:rowOff>
    </xdr:from>
    <xdr:to>
      <xdr:col>11</xdr:col>
      <xdr:colOff>1365249</xdr:colOff>
      <xdr:row>17</xdr:row>
      <xdr:rowOff>3599448</xdr:rowOff>
    </xdr:to>
    <xdr:sp macro="" textlink="">
      <xdr:nvSpPr>
        <xdr:cNvPr id="2" name="重要事項">
          <a:extLst>
            <a:ext uri="{FF2B5EF4-FFF2-40B4-BE49-F238E27FC236}">
              <a16:creationId xmlns:a16="http://schemas.microsoft.com/office/drawing/2014/main" id="{BECC8935-B1CB-491F-92B9-FA87666D38C5}"/>
            </a:ext>
          </a:extLst>
        </xdr:cNvPr>
        <xdr:cNvSpPr txBox="1"/>
      </xdr:nvSpPr>
      <xdr:spPr>
        <a:xfrm>
          <a:off x="0" y="5614193"/>
          <a:ext cx="8385174" cy="3519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kumimoji="1" lang="en-US" altLang="ja-JP" sz="1050" b="1">
              <a:solidFill>
                <a:srgbClr val="FF0000"/>
              </a:solidFill>
              <a:latin typeface="ＭＳ ゴシック" panose="020B0609070205080204" pitchFamily="49" charset="-128"/>
              <a:ea typeface="ＭＳ ゴシック" panose="020B0609070205080204" pitchFamily="49" charset="-128"/>
            </a:rPr>
            <a:t>【</a:t>
          </a:r>
          <a:r>
            <a:rPr kumimoji="1" lang="ja-JP" altLang="en-US" sz="1050" b="1">
              <a:solidFill>
                <a:srgbClr val="FF0000"/>
              </a:solidFill>
              <a:latin typeface="ＭＳ ゴシック" panose="020B0609070205080204" pitchFamily="49" charset="-128"/>
              <a:ea typeface="ＭＳ ゴシック" panose="020B0609070205080204" pitchFamily="49" charset="-128"/>
            </a:rPr>
            <a:t>重要</a:t>
          </a:r>
          <a:r>
            <a:rPr kumimoji="1" lang="en-US" altLang="ja-JP" sz="1050" b="1">
              <a:solidFill>
                <a:srgbClr val="FF0000"/>
              </a:solidFill>
              <a:latin typeface="ＭＳ ゴシック" panose="020B0609070205080204" pitchFamily="49" charset="-128"/>
              <a:ea typeface="ＭＳ ゴシック" panose="020B0609070205080204" pitchFamily="49" charset="-128"/>
            </a:rPr>
            <a:t>】</a:t>
          </a:r>
          <a:r>
            <a:rPr kumimoji="1" lang="ja-JP" altLang="en-US" sz="1050" b="1">
              <a:solidFill>
                <a:srgbClr val="FF0000"/>
              </a:solidFill>
              <a:latin typeface="ＭＳ ゴシック" panose="020B0609070205080204" pitchFamily="49" charset="-128"/>
              <a:ea typeface="ＭＳ ゴシック" panose="020B0609070205080204" pitchFamily="49" charset="-128"/>
            </a:rPr>
            <a:t>登録情報の提出をもって、下記の事項に承諾したと見なしますので、よくご確認の上、チェックしてください。</a:t>
          </a:r>
        </a:p>
        <a:p>
          <a:pPr>
            <a:lnSpc>
              <a:spcPts val="1000"/>
            </a:lnSpc>
          </a:pPr>
          <a:endParaRPr kumimoji="1" lang="ja-JP" altLang="en-US" sz="900">
            <a:latin typeface="ＭＳ ゴシック" panose="020B0609070205080204" pitchFamily="49" charset="-128"/>
            <a:ea typeface="ＭＳ ゴシック" panose="020B0609070205080204" pitchFamily="49" charset="-128"/>
          </a:endParaRPr>
        </a:p>
        <a:p>
          <a:pPr>
            <a:lnSpc>
              <a:spcPts val="1000"/>
            </a:lnSpc>
          </a:pPr>
          <a:r>
            <a:rPr kumimoji="1" lang="ja-JP" altLang="en-US" sz="1000" b="1">
              <a:latin typeface="ＭＳ ゴシック" panose="020B0609070205080204" pitchFamily="49" charset="-128"/>
              <a:ea typeface="ＭＳ ゴシック" panose="020B0609070205080204" pitchFamily="49" charset="-128"/>
            </a:rPr>
            <a:t>１　この登録票に記載された情報は、青森県総合社会教育センター（以下「センター」という。）学習情報提供事業における指導者人材情報として登録されます。</a:t>
          </a:r>
          <a:endParaRPr kumimoji="1" lang="en-US" altLang="ja-JP" sz="1000" b="1">
            <a:latin typeface="ＭＳ ゴシック" panose="020B0609070205080204" pitchFamily="49" charset="-128"/>
            <a:ea typeface="ＭＳ ゴシック" panose="020B0609070205080204" pitchFamily="49" charset="-128"/>
          </a:endParaRPr>
        </a:p>
        <a:p>
          <a:pPr>
            <a:lnSpc>
              <a:spcPts val="1000"/>
            </a:lnSpc>
          </a:pPr>
          <a:endParaRPr kumimoji="1" lang="en-US" altLang="ja-JP" sz="1000" b="1">
            <a:latin typeface="ＭＳ ゴシック" panose="020B0609070205080204" pitchFamily="49" charset="-128"/>
            <a:ea typeface="ＭＳ ゴシック" panose="020B0609070205080204" pitchFamily="49" charset="-128"/>
          </a:endParaRPr>
        </a:p>
        <a:p>
          <a:pPr>
            <a:lnSpc>
              <a:spcPts val="1000"/>
            </a:lnSpc>
          </a:pPr>
          <a:r>
            <a:rPr kumimoji="1" lang="ja-JP" altLang="en-US" sz="1000" b="1">
              <a:latin typeface="ＭＳ ゴシック" panose="020B0609070205080204" pitchFamily="49" charset="-128"/>
              <a:ea typeface="ＭＳ ゴシック" panose="020B0609070205080204" pitchFamily="49" charset="-128"/>
            </a:rPr>
            <a:t>２　登録対象は、原則として、青森県内に在住または在勤しており、各分野・領域について専門性を有し、生涯学習の指導者として活動をする意欲のある方です。</a:t>
          </a:r>
          <a:endParaRPr kumimoji="1" lang="en-US" altLang="ja-JP" sz="1000" b="1">
            <a:latin typeface="ＭＳ ゴシック" panose="020B0609070205080204" pitchFamily="49" charset="-128"/>
            <a:ea typeface="ＭＳ ゴシック" panose="020B0609070205080204" pitchFamily="49" charset="-128"/>
          </a:endParaRPr>
        </a:p>
        <a:p>
          <a:pPr>
            <a:lnSpc>
              <a:spcPts val="1000"/>
            </a:lnSpc>
          </a:pPr>
          <a:endParaRPr kumimoji="1" lang="ja-JP" altLang="en-US" sz="1000" b="1">
            <a:latin typeface="ＭＳ ゴシック" panose="020B0609070205080204" pitchFamily="49" charset="-128"/>
            <a:ea typeface="ＭＳ ゴシック" panose="020B0609070205080204" pitchFamily="49" charset="-128"/>
          </a:endParaRPr>
        </a:p>
        <a:p>
          <a:pPr>
            <a:lnSpc>
              <a:spcPts val="1100"/>
            </a:lnSpc>
          </a:pPr>
          <a:r>
            <a:rPr kumimoji="1" lang="ja-JP" altLang="en-US" sz="1000" b="1">
              <a:latin typeface="ＭＳ ゴシック" panose="020B0609070205080204" pitchFamily="49" charset="-128"/>
              <a:ea typeface="ＭＳ ゴシック" panose="020B0609070205080204" pitchFamily="49" charset="-128"/>
            </a:rPr>
            <a:t>３　次に該当する事項が記載された登録票は、受理できない場合があります。また、登録後、登録事項が次のいずれかに該当することが分かったときは、事前に登録者に通知することなく、その記載について修正または消去させていただくか、あるいは登録の削除をさせていただく場合があります。</a:t>
          </a:r>
        </a:p>
        <a:p>
          <a:pPr>
            <a:lnSpc>
              <a:spcPts val="1000"/>
            </a:lnSpc>
          </a:pPr>
          <a:r>
            <a:rPr kumimoji="1" lang="ja-JP" altLang="en-US" sz="1000" b="1">
              <a:latin typeface="ＭＳ ゴシック" panose="020B0609070205080204" pitchFamily="49" charset="-128"/>
              <a:ea typeface="ＭＳ ゴシック" panose="020B0609070205080204" pitchFamily="49" charset="-128"/>
            </a:rPr>
            <a:t>　ア　県民の学習活動を支援する目的でない情報　　イ　政治、宗教、その他公共性・公益性を損なう恐れがある情報</a:t>
          </a:r>
        </a:p>
        <a:p>
          <a:pPr>
            <a:lnSpc>
              <a:spcPts val="1000"/>
            </a:lnSpc>
          </a:pPr>
          <a:r>
            <a:rPr kumimoji="1" lang="ja-JP" altLang="en-US" sz="1000" b="1">
              <a:latin typeface="ＭＳ ゴシック" panose="020B0609070205080204" pitchFamily="49" charset="-128"/>
              <a:ea typeface="ＭＳ ゴシック" panose="020B0609070205080204" pitchFamily="49" charset="-128"/>
            </a:rPr>
            <a:t>　ウ　営利性の強い情報　　　　　　　　　　　　　エ　公序良俗に反する情報</a:t>
          </a:r>
        </a:p>
        <a:p>
          <a:pPr>
            <a:lnSpc>
              <a:spcPts val="1100"/>
            </a:lnSpc>
          </a:pPr>
          <a:r>
            <a:rPr kumimoji="1" lang="ja-JP" altLang="en-US" sz="1000" b="1">
              <a:latin typeface="ＭＳ ゴシック" panose="020B0609070205080204" pitchFamily="49" charset="-128"/>
              <a:ea typeface="ＭＳ ゴシック" panose="020B0609070205080204" pitchFamily="49" charset="-128"/>
            </a:rPr>
            <a:t>　オ　虚偽若しくは不正確な情報　　　　　　　　　カ　その他青森県総合社会教育センター所長が不適当と認める情報</a:t>
          </a:r>
          <a:endParaRPr kumimoji="1" lang="en-US" altLang="ja-JP" sz="1000" b="1">
            <a:latin typeface="ＭＳ ゴシック" panose="020B0609070205080204" pitchFamily="49" charset="-128"/>
            <a:ea typeface="ＭＳ ゴシック" panose="020B0609070205080204" pitchFamily="49" charset="-128"/>
          </a:endParaRPr>
        </a:p>
        <a:p>
          <a:pPr>
            <a:lnSpc>
              <a:spcPts val="1000"/>
            </a:lnSpc>
          </a:pPr>
          <a:endParaRPr kumimoji="1" lang="ja-JP" altLang="en-US" sz="1000" b="1">
            <a:latin typeface="ＭＳ ゴシック" panose="020B0609070205080204" pitchFamily="49" charset="-128"/>
            <a:ea typeface="ＭＳ ゴシック" panose="020B0609070205080204" pitchFamily="49" charset="-128"/>
          </a:endParaRPr>
        </a:p>
        <a:p>
          <a:pPr>
            <a:lnSpc>
              <a:spcPts val="1100"/>
            </a:lnSpc>
          </a:pPr>
          <a:r>
            <a:rPr kumimoji="1" lang="ja-JP" altLang="en-US" sz="1000" b="1">
              <a:latin typeface="ＭＳ ゴシック" panose="020B0609070205080204" pitchFamily="49" charset="-128"/>
              <a:ea typeface="ＭＳ ゴシック" panose="020B0609070205080204" pitchFamily="49" charset="-128"/>
            </a:rPr>
            <a:t>４　「（１）登録者情報」で「公開」と記載・選択された項目及び、「（２）指導内容等」で記載された項目の全ては、青森県学習情報提供サイト「ありすネット」（</a:t>
          </a:r>
          <a:r>
            <a:rPr kumimoji="1" lang="en-US" altLang="ja-JP" sz="1000" b="1">
              <a:latin typeface="ＭＳ ゴシック" panose="020B0609070205080204" pitchFamily="49" charset="-128"/>
              <a:ea typeface="ＭＳ ゴシック" panose="020B0609070205080204" pitchFamily="49" charset="-128"/>
            </a:rPr>
            <a:t>https://www.alis.pref.aomori.lg.jp/doc</a:t>
          </a:r>
          <a:r>
            <a:rPr kumimoji="1" lang="ja-JP" altLang="en-US" sz="1000" b="1">
              <a:latin typeface="ＭＳ ゴシック" panose="020B0609070205080204" pitchFamily="49" charset="-128"/>
              <a:ea typeface="ＭＳ ゴシック" panose="020B0609070205080204" pitchFamily="49" charset="-128"/>
            </a:rPr>
            <a:t>）上で公開されます。なお、連絡先については、１つ以上公開をお願いします。</a:t>
          </a:r>
          <a:endParaRPr kumimoji="1" lang="en-US" altLang="ja-JP" sz="1000" b="1">
            <a:latin typeface="ＭＳ ゴシック" panose="020B0609070205080204" pitchFamily="49" charset="-128"/>
            <a:ea typeface="ＭＳ ゴシック" panose="020B0609070205080204" pitchFamily="49" charset="-128"/>
          </a:endParaRPr>
        </a:p>
        <a:p>
          <a:pPr>
            <a:lnSpc>
              <a:spcPts val="1100"/>
            </a:lnSpc>
          </a:pPr>
          <a:endParaRPr kumimoji="1" lang="ja-JP" altLang="en-US" sz="1000" b="1">
            <a:latin typeface="ＭＳ ゴシック" panose="020B0609070205080204" pitchFamily="49" charset="-128"/>
            <a:ea typeface="ＭＳ ゴシック" panose="020B0609070205080204" pitchFamily="49" charset="-128"/>
          </a:endParaRPr>
        </a:p>
        <a:p>
          <a:pPr>
            <a:lnSpc>
              <a:spcPts val="1000"/>
            </a:lnSpc>
          </a:pPr>
          <a:r>
            <a:rPr kumimoji="1" lang="ja-JP" altLang="en-US" sz="1000" b="1">
              <a:latin typeface="ＭＳ ゴシック" panose="020B0609070205080204" pitchFamily="49" charset="-128"/>
              <a:ea typeface="ＭＳ ゴシック" panose="020B0609070205080204" pitchFamily="49" charset="-128"/>
            </a:rPr>
            <a:t>５　登録された情報は、生涯学習の推進を目的とする場合にのみ、口頭、文書、</a:t>
          </a:r>
          <a:r>
            <a:rPr kumimoji="1" lang="en-US" altLang="ja-JP" sz="1000" b="1">
              <a:latin typeface="ＭＳ ゴシック" panose="020B0609070205080204" pitchFamily="49" charset="-128"/>
              <a:ea typeface="ＭＳ ゴシック" panose="020B0609070205080204" pitchFamily="49" charset="-128"/>
            </a:rPr>
            <a:t>FAX</a:t>
          </a:r>
          <a:r>
            <a:rPr kumimoji="1" lang="ja-JP" altLang="en-US" sz="1000" b="1">
              <a:latin typeface="ＭＳ ゴシック" panose="020B0609070205080204" pitchFamily="49" charset="-128"/>
              <a:ea typeface="ＭＳ ゴシック" panose="020B0609070205080204" pitchFamily="49" charset="-128"/>
            </a:rPr>
            <a:t>、</a:t>
          </a:r>
          <a:r>
            <a:rPr kumimoji="1" lang="en-US" altLang="ja-JP" sz="1000" b="1">
              <a:latin typeface="ＭＳ ゴシック" panose="020B0609070205080204" pitchFamily="49" charset="-128"/>
              <a:ea typeface="ＭＳ ゴシック" panose="020B0609070205080204" pitchFamily="49" charset="-128"/>
            </a:rPr>
            <a:t>E</a:t>
          </a:r>
          <a:r>
            <a:rPr kumimoji="1" lang="ja-JP" altLang="en-US" sz="1000" b="1">
              <a:latin typeface="ＭＳ ゴシック" panose="020B0609070205080204" pitchFamily="49" charset="-128"/>
              <a:ea typeface="ＭＳ ゴシック" panose="020B0609070205080204" pitchFamily="49" charset="-128"/>
            </a:rPr>
            <a:t>メールまたは印刷物の配布などの手段により、県の他機関や、各市町村教育委員会等の公共機関へ情報提供する場合があります。</a:t>
          </a:r>
          <a:endParaRPr kumimoji="1" lang="en-US" altLang="ja-JP" sz="1000" b="1">
            <a:latin typeface="ＭＳ ゴシック" panose="020B0609070205080204" pitchFamily="49" charset="-128"/>
            <a:ea typeface="ＭＳ ゴシック" panose="020B0609070205080204" pitchFamily="49" charset="-128"/>
          </a:endParaRPr>
        </a:p>
        <a:p>
          <a:pPr>
            <a:lnSpc>
              <a:spcPts val="1100"/>
            </a:lnSpc>
          </a:pPr>
          <a:endParaRPr kumimoji="1" lang="en-US" altLang="ja-JP" sz="1000" b="1">
            <a:latin typeface="ＭＳ ゴシック" panose="020B0609070205080204" pitchFamily="49" charset="-128"/>
            <a:ea typeface="ＭＳ ゴシック" panose="020B0609070205080204" pitchFamily="49" charset="-128"/>
          </a:endParaRPr>
        </a:p>
        <a:p>
          <a:pPr>
            <a:lnSpc>
              <a:spcPts val="1100"/>
            </a:lnSpc>
          </a:pPr>
          <a:r>
            <a:rPr kumimoji="1" lang="ja-JP" altLang="en-US" sz="1000" b="1">
              <a:latin typeface="ＭＳ ゴシック" panose="020B0609070205080204" pitchFamily="49" charset="-128"/>
              <a:ea typeface="ＭＳ ゴシック" panose="020B0609070205080204" pitchFamily="49" charset="-128"/>
            </a:rPr>
            <a:t>６　登録者についての情報提供を受けた方と当該登録者との交渉・契約などについては、当事者の責任において直接行うこととし、その交渉・契約によって損害等が生じた場合、センターでは一切の責任を負いません。</a:t>
          </a:r>
          <a:endParaRPr kumimoji="1" lang="en-US" altLang="ja-JP" sz="1000" b="1">
            <a:latin typeface="ＭＳ ゴシック" panose="020B0609070205080204" pitchFamily="49" charset="-128"/>
            <a:ea typeface="ＭＳ ゴシック" panose="020B0609070205080204" pitchFamily="49" charset="-128"/>
          </a:endParaRPr>
        </a:p>
        <a:p>
          <a:pPr>
            <a:lnSpc>
              <a:spcPts val="1100"/>
            </a:lnSpc>
          </a:pPr>
          <a:endParaRPr kumimoji="1" lang="ja-JP" altLang="en-US" sz="1000" b="1">
            <a:latin typeface="ＭＳ ゴシック" panose="020B0609070205080204" pitchFamily="49" charset="-128"/>
            <a:ea typeface="ＭＳ ゴシック" panose="020B0609070205080204" pitchFamily="49" charset="-128"/>
          </a:endParaRPr>
        </a:p>
        <a:p>
          <a:pPr>
            <a:lnSpc>
              <a:spcPts val="1100"/>
            </a:lnSpc>
          </a:pPr>
          <a:r>
            <a:rPr kumimoji="1" lang="ja-JP" altLang="en-US" sz="1000" b="1">
              <a:latin typeface="ＭＳ ゴシック" panose="020B0609070205080204" pitchFamily="49" charset="-128"/>
              <a:ea typeface="ＭＳ ゴシック" panose="020B0609070205080204" pitchFamily="49" charset="-128"/>
            </a:rPr>
            <a:t>７　登録内容を変更する場合や、登録を削除する場合は、センター事務局へご連絡ください。</a:t>
          </a:r>
        </a:p>
        <a:p>
          <a:pPr>
            <a:lnSpc>
              <a:spcPts val="1000"/>
            </a:lnSpc>
          </a:pPr>
          <a:endParaRPr kumimoji="1" lang="ja-JP" altLang="en-US" sz="900">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184438</xdr:colOff>
      <xdr:row>17</xdr:row>
      <xdr:rowOff>1532282</xdr:rowOff>
    </xdr:from>
    <xdr:to>
      <xdr:col>11</xdr:col>
      <xdr:colOff>188119</xdr:colOff>
      <xdr:row>17</xdr:row>
      <xdr:rowOff>1960217</xdr:rowOff>
    </xdr:to>
    <xdr:sp macro="" textlink="">
      <xdr:nvSpPr>
        <xdr:cNvPr id="3" name="正方形/長方形 2">
          <a:extLst>
            <a:ext uri="{FF2B5EF4-FFF2-40B4-BE49-F238E27FC236}">
              <a16:creationId xmlns:a16="http://schemas.microsoft.com/office/drawing/2014/main" id="{11A2B472-5F7A-472A-BF9D-81BB09F4DC39}"/>
            </a:ext>
          </a:extLst>
        </xdr:cNvPr>
        <xdr:cNvSpPr/>
      </xdr:nvSpPr>
      <xdr:spPr>
        <a:xfrm>
          <a:off x="184438" y="7066307"/>
          <a:ext cx="7023606" cy="4279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11</xdr:col>
          <xdr:colOff>114300</xdr:colOff>
          <xdr:row>23</xdr:row>
          <xdr:rowOff>38100</xdr:rowOff>
        </xdr:from>
        <xdr:to>
          <xdr:col>11</xdr:col>
          <xdr:colOff>685800</xdr:colOff>
          <xdr:row>24</xdr:row>
          <xdr:rowOff>0</xdr:rowOff>
        </xdr:to>
        <xdr:sp macro="" textlink="">
          <xdr:nvSpPr>
            <xdr:cNvPr id="19458" name="氏名非公開" hidden="1">
              <a:extLst>
                <a:ext uri="{63B3BB69-23CF-44E3-9099-C40C66FF867C}">
                  <a14:compatExt spid="_x0000_s19458"/>
                </a:ext>
                <a:ext uri="{FF2B5EF4-FFF2-40B4-BE49-F238E27FC236}">
                  <a16:creationId xmlns:a16="http://schemas.microsoft.com/office/drawing/2014/main" id="{6AF6FCD3-6BAA-49FF-AD1F-683BE15117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公開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723900</xdr:colOff>
          <xdr:row>23</xdr:row>
          <xdr:rowOff>38100</xdr:rowOff>
        </xdr:from>
        <xdr:to>
          <xdr:col>11</xdr:col>
          <xdr:colOff>1362075</xdr:colOff>
          <xdr:row>24</xdr:row>
          <xdr:rowOff>0</xdr:rowOff>
        </xdr:to>
        <xdr:sp macro="" textlink="">
          <xdr:nvSpPr>
            <xdr:cNvPr id="19459" name="氏名公開" hidden="1">
              <a:extLst>
                <a:ext uri="{63B3BB69-23CF-44E3-9099-C40C66FF867C}">
                  <a14:compatExt spid="_x0000_s19459"/>
                </a:ext>
                <a:ext uri="{FF2B5EF4-FFF2-40B4-BE49-F238E27FC236}">
                  <a16:creationId xmlns:a16="http://schemas.microsoft.com/office/drawing/2014/main" id="{E172BF7D-0799-4A74-9E3E-3D2641632C2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非公開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22</xdr:row>
          <xdr:rowOff>123825</xdr:rowOff>
        </xdr:from>
        <xdr:to>
          <xdr:col>11</xdr:col>
          <xdr:colOff>1562100</xdr:colOff>
          <xdr:row>24</xdr:row>
          <xdr:rowOff>0</xdr:rowOff>
        </xdr:to>
        <xdr:sp macro="" textlink="">
          <xdr:nvSpPr>
            <xdr:cNvPr id="19460" name="氏名公開／非公開グループ" hidden="1">
              <a:extLst>
                <a:ext uri="{63B3BB69-23CF-44E3-9099-C40C66FF867C}">
                  <a14:compatExt spid="_x0000_s19460"/>
                </a:ext>
                <a:ext uri="{FF2B5EF4-FFF2-40B4-BE49-F238E27FC236}">
                  <a16:creationId xmlns:a16="http://schemas.microsoft.com/office/drawing/2014/main" id="{790A3CB8-8DD7-48B2-8FC7-49D89051755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氏名公開／非公開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161925</xdr:colOff>
          <xdr:row>30</xdr:row>
          <xdr:rowOff>171450</xdr:rowOff>
        </xdr:from>
        <xdr:to>
          <xdr:col>11</xdr:col>
          <xdr:colOff>657225</xdr:colOff>
          <xdr:row>31</xdr:row>
          <xdr:rowOff>0</xdr:rowOff>
        </xdr:to>
        <xdr:sp macro="" textlink="">
          <xdr:nvSpPr>
            <xdr:cNvPr id="19461" name="電話番号公開" hidden="1">
              <a:extLst>
                <a:ext uri="{63B3BB69-23CF-44E3-9099-C40C66FF867C}">
                  <a14:compatExt spid="_x0000_s19461"/>
                </a:ext>
                <a:ext uri="{FF2B5EF4-FFF2-40B4-BE49-F238E27FC236}">
                  <a16:creationId xmlns:a16="http://schemas.microsoft.com/office/drawing/2014/main" id="{5F49E861-5A1B-4E67-8603-268E71897C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公開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762000</xdr:colOff>
          <xdr:row>30</xdr:row>
          <xdr:rowOff>180975</xdr:rowOff>
        </xdr:from>
        <xdr:to>
          <xdr:col>11</xdr:col>
          <xdr:colOff>1381125</xdr:colOff>
          <xdr:row>31</xdr:row>
          <xdr:rowOff>0</xdr:rowOff>
        </xdr:to>
        <xdr:sp macro="" textlink="">
          <xdr:nvSpPr>
            <xdr:cNvPr id="19462" name="電話番号非公開" hidden="1">
              <a:extLst>
                <a:ext uri="{63B3BB69-23CF-44E3-9099-C40C66FF867C}">
                  <a14:compatExt spid="_x0000_s19462"/>
                </a:ext>
                <a:ext uri="{FF2B5EF4-FFF2-40B4-BE49-F238E27FC236}">
                  <a16:creationId xmlns:a16="http://schemas.microsoft.com/office/drawing/2014/main" id="{C04BF9D2-363A-47FE-9604-73DD896782F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非公開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66675</xdr:colOff>
          <xdr:row>30</xdr:row>
          <xdr:rowOff>114300</xdr:rowOff>
        </xdr:from>
        <xdr:to>
          <xdr:col>11</xdr:col>
          <xdr:colOff>1524000</xdr:colOff>
          <xdr:row>31</xdr:row>
          <xdr:rowOff>0</xdr:rowOff>
        </xdr:to>
        <xdr:sp macro="" textlink="">
          <xdr:nvSpPr>
            <xdr:cNvPr id="19463" name="電話番号公開／非公開グループ" hidden="1">
              <a:extLst>
                <a:ext uri="{63B3BB69-23CF-44E3-9099-C40C66FF867C}">
                  <a14:compatExt spid="_x0000_s19463"/>
                </a:ext>
                <a:ext uri="{FF2B5EF4-FFF2-40B4-BE49-F238E27FC236}">
                  <a16:creationId xmlns:a16="http://schemas.microsoft.com/office/drawing/2014/main" id="{BF16DB68-D7F3-4BB4-B314-A771772CBC5D}"/>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電話番号公開／非公開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171450</xdr:colOff>
          <xdr:row>31</xdr:row>
          <xdr:rowOff>171450</xdr:rowOff>
        </xdr:from>
        <xdr:to>
          <xdr:col>11</xdr:col>
          <xdr:colOff>704850</xdr:colOff>
          <xdr:row>31</xdr:row>
          <xdr:rowOff>409575</xdr:rowOff>
        </xdr:to>
        <xdr:sp macro="" textlink="">
          <xdr:nvSpPr>
            <xdr:cNvPr id="19464" name="FAX番号公開" hidden="1">
              <a:extLst>
                <a:ext uri="{63B3BB69-23CF-44E3-9099-C40C66FF867C}">
                  <a14:compatExt spid="_x0000_s19464"/>
                </a:ext>
                <a:ext uri="{FF2B5EF4-FFF2-40B4-BE49-F238E27FC236}">
                  <a16:creationId xmlns:a16="http://schemas.microsoft.com/office/drawing/2014/main" id="{FAC08828-506C-43C1-BF89-D3D1AE4450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公開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752475</xdr:colOff>
          <xdr:row>31</xdr:row>
          <xdr:rowOff>180975</xdr:rowOff>
        </xdr:from>
        <xdr:to>
          <xdr:col>11</xdr:col>
          <xdr:colOff>1438275</xdr:colOff>
          <xdr:row>31</xdr:row>
          <xdr:rowOff>419100</xdr:rowOff>
        </xdr:to>
        <xdr:sp macro="" textlink="">
          <xdr:nvSpPr>
            <xdr:cNvPr id="19465" name="FAX番号非公開" hidden="1">
              <a:extLst>
                <a:ext uri="{63B3BB69-23CF-44E3-9099-C40C66FF867C}">
                  <a14:compatExt spid="_x0000_s19465"/>
                </a:ext>
                <a:ext uri="{FF2B5EF4-FFF2-40B4-BE49-F238E27FC236}">
                  <a16:creationId xmlns:a16="http://schemas.microsoft.com/office/drawing/2014/main" id="{1B2C6884-9C14-4C65-840F-4F0FFD3E7E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非公開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31</xdr:row>
          <xdr:rowOff>152400</xdr:rowOff>
        </xdr:from>
        <xdr:to>
          <xdr:col>11</xdr:col>
          <xdr:colOff>1581150</xdr:colOff>
          <xdr:row>31</xdr:row>
          <xdr:rowOff>457200</xdr:rowOff>
        </xdr:to>
        <xdr:sp macro="" textlink="">
          <xdr:nvSpPr>
            <xdr:cNvPr id="19466" name="FAX番号公開／非公開グループ" hidden="1">
              <a:extLst>
                <a:ext uri="{63B3BB69-23CF-44E3-9099-C40C66FF867C}">
                  <a14:compatExt spid="_x0000_s19466"/>
                </a:ext>
                <a:ext uri="{FF2B5EF4-FFF2-40B4-BE49-F238E27FC236}">
                  <a16:creationId xmlns:a16="http://schemas.microsoft.com/office/drawing/2014/main" id="{32F8EB88-9830-4388-AD99-9A794DEEC69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FAX番号公開／非公開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171450</xdr:colOff>
          <xdr:row>32</xdr:row>
          <xdr:rowOff>180975</xdr:rowOff>
        </xdr:from>
        <xdr:to>
          <xdr:col>11</xdr:col>
          <xdr:colOff>676275</xdr:colOff>
          <xdr:row>32</xdr:row>
          <xdr:rowOff>428625</xdr:rowOff>
        </xdr:to>
        <xdr:sp macro="" textlink="">
          <xdr:nvSpPr>
            <xdr:cNvPr id="19467" name="Email公開" hidden="1">
              <a:extLst>
                <a:ext uri="{63B3BB69-23CF-44E3-9099-C40C66FF867C}">
                  <a14:compatExt spid="_x0000_s19467"/>
                </a:ext>
                <a:ext uri="{FF2B5EF4-FFF2-40B4-BE49-F238E27FC236}">
                  <a16:creationId xmlns:a16="http://schemas.microsoft.com/office/drawing/2014/main" id="{20757C8D-9FF0-4A4B-8ADB-2E88BB6160A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公開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752475</xdr:colOff>
          <xdr:row>32</xdr:row>
          <xdr:rowOff>171450</xdr:rowOff>
        </xdr:from>
        <xdr:to>
          <xdr:col>11</xdr:col>
          <xdr:colOff>1381125</xdr:colOff>
          <xdr:row>32</xdr:row>
          <xdr:rowOff>409575</xdr:rowOff>
        </xdr:to>
        <xdr:sp macro="" textlink="">
          <xdr:nvSpPr>
            <xdr:cNvPr id="19468" name="Email非公開" hidden="1">
              <a:extLst>
                <a:ext uri="{63B3BB69-23CF-44E3-9099-C40C66FF867C}">
                  <a14:compatExt spid="_x0000_s19468"/>
                </a:ext>
                <a:ext uri="{FF2B5EF4-FFF2-40B4-BE49-F238E27FC236}">
                  <a16:creationId xmlns:a16="http://schemas.microsoft.com/office/drawing/2014/main" id="{D61198DA-459C-44EA-96ED-E031F893AE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非公開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32</xdr:row>
          <xdr:rowOff>133350</xdr:rowOff>
        </xdr:from>
        <xdr:to>
          <xdr:col>11</xdr:col>
          <xdr:colOff>1552575</xdr:colOff>
          <xdr:row>32</xdr:row>
          <xdr:rowOff>466725</xdr:rowOff>
        </xdr:to>
        <xdr:sp macro="" textlink="">
          <xdr:nvSpPr>
            <xdr:cNvPr id="19469" name="Email公開／非公開" hidden="1">
              <a:extLst>
                <a:ext uri="{63B3BB69-23CF-44E3-9099-C40C66FF867C}">
                  <a14:compatExt spid="_x0000_s19469"/>
                </a:ext>
                <a:ext uri="{FF2B5EF4-FFF2-40B4-BE49-F238E27FC236}">
                  <a16:creationId xmlns:a16="http://schemas.microsoft.com/office/drawing/2014/main" id="{12BBE761-B50C-4D08-B898-ED64706115D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Email公開／非公開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xdr:colOff>
          <xdr:row>45</xdr:row>
          <xdr:rowOff>47625</xdr:rowOff>
        </xdr:from>
        <xdr:to>
          <xdr:col>2</xdr:col>
          <xdr:colOff>1019175</xdr:colOff>
          <xdr:row>45</xdr:row>
          <xdr:rowOff>295275</xdr:rowOff>
        </xdr:to>
        <xdr:sp macro="" textlink="">
          <xdr:nvSpPr>
            <xdr:cNvPr id="19470" name="県内全域" hidden="1">
              <a:extLst>
                <a:ext uri="{63B3BB69-23CF-44E3-9099-C40C66FF867C}">
                  <a14:compatExt spid="_x0000_s19470"/>
                </a:ext>
                <a:ext uri="{FF2B5EF4-FFF2-40B4-BE49-F238E27FC236}">
                  <a16:creationId xmlns:a16="http://schemas.microsoft.com/office/drawing/2014/main" id="{0EE2C078-2085-48C4-B696-5FFDFE4C42F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県内全域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123825</xdr:colOff>
          <xdr:row>45</xdr:row>
          <xdr:rowOff>304800</xdr:rowOff>
        </xdr:from>
        <xdr:to>
          <xdr:col>2</xdr:col>
          <xdr:colOff>1247775</xdr:colOff>
          <xdr:row>45</xdr:row>
          <xdr:rowOff>542925</xdr:rowOff>
        </xdr:to>
        <xdr:sp macro="" textlink="">
          <xdr:nvSpPr>
            <xdr:cNvPr id="19471" name="一部地域のみ" hidden="1">
              <a:extLst>
                <a:ext uri="{63B3BB69-23CF-44E3-9099-C40C66FF867C}">
                  <a14:compatExt spid="_x0000_s19471"/>
                </a:ext>
                <a:ext uri="{FF2B5EF4-FFF2-40B4-BE49-F238E27FC236}">
                  <a16:creationId xmlns:a16="http://schemas.microsoft.com/office/drawing/2014/main" id="{1A8446AF-3799-4410-9D8D-40AA34AE77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一部地域のみ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46</xdr:row>
          <xdr:rowOff>38100</xdr:rowOff>
        </xdr:from>
        <xdr:to>
          <xdr:col>2</xdr:col>
          <xdr:colOff>1009650</xdr:colOff>
          <xdr:row>46</xdr:row>
          <xdr:rowOff>276225</xdr:rowOff>
        </xdr:to>
        <xdr:sp macro="" textlink="">
          <xdr:nvSpPr>
            <xdr:cNvPr id="19472" name="いつでも" hidden="1">
              <a:extLst>
                <a:ext uri="{63B3BB69-23CF-44E3-9099-C40C66FF867C}">
                  <a14:compatExt spid="_x0000_s19472"/>
                </a:ext>
                <a:ext uri="{FF2B5EF4-FFF2-40B4-BE49-F238E27FC236}">
                  <a16:creationId xmlns:a16="http://schemas.microsoft.com/office/drawing/2014/main" id="{F3ECE373-B857-484B-BF05-A20945CE2B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いつでも</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46</xdr:row>
          <xdr:rowOff>295275</xdr:rowOff>
        </xdr:from>
        <xdr:to>
          <xdr:col>2</xdr:col>
          <xdr:colOff>1190625</xdr:colOff>
          <xdr:row>46</xdr:row>
          <xdr:rowOff>533400</xdr:rowOff>
        </xdr:to>
        <xdr:sp macro="" textlink="">
          <xdr:nvSpPr>
            <xdr:cNvPr id="19473" name="制限あり" hidden="1">
              <a:extLst>
                <a:ext uri="{63B3BB69-23CF-44E3-9099-C40C66FF867C}">
                  <a14:compatExt spid="_x0000_s19473"/>
                </a:ext>
                <a:ext uri="{FF2B5EF4-FFF2-40B4-BE49-F238E27FC236}">
                  <a16:creationId xmlns:a16="http://schemas.microsoft.com/office/drawing/2014/main" id="{BC80CD0E-1625-4BEC-927C-3E99012D41A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制限あり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45</xdr:row>
          <xdr:rowOff>28575</xdr:rowOff>
        </xdr:from>
        <xdr:to>
          <xdr:col>3</xdr:col>
          <xdr:colOff>19050</xdr:colOff>
          <xdr:row>46</xdr:row>
          <xdr:rowOff>76200</xdr:rowOff>
        </xdr:to>
        <xdr:sp macro="" textlink="">
          <xdr:nvSpPr>
            <xdr:cNvPr id="19474" name="指導可能地域グループ" hidden="1">
              <a:extLst>
                <a:ext uri="{63B3BB69-23CF-44E3-9099-C40C66FF867C}">
                  <a14:compatExt spid="_x0000_s19474"/>
                </a:ext>
                <a:ext uri="{FF2B5EF4-FFF2-40B4-BE49-F238E27FC236}">
                  <a16:creationId xmlns:a16="http://schemas.microsoft.com/office/drawing/2014/main" id="{5F25C658-147A-4D81-B590-27329B60B78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指導可能地域</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466725</xdr:colOff>
          <xdr:row>45</xdr:row>
          <xdr:rowOff>590550</xdr:rowOff>
        </xdr:from>
        <xdr:to>
          <xdr:col>2</xdr:col>
          <xdr:colOff>1228725</xdr:colOff>
          <xdr:row>46</xdr:row>
          <xdr:rowOff>590550</xdr:rowOff>
        </xdr:to>
        <xdr:sp macro="" textlink="">
          <xdr:nvSpPr>
            <xdr:cNvPr id="19475" name="指導可能日時グループ" hidden="1">
              <a:extLst>
                <a:ext uri="{63B3BB69-23CF-44E3-9099-C40C66FF867C}">
                  <a14:compatExt spid="_x0000_s19475"/>
                </a:ext>
                <a:ext uri="{FF2B5EF4-FFF2-40B4-BE49-F238E27FC236}">
                  <a16:creationId xmlns:a16="http://schemas.microsoft.com/office/drawing/2014/main" id="{9E152EB2-70DB-46FE-8994-6DE949D45C4D}"/>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指導可能日時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123825</xdr:colOff>
          <xdr:row>47</xdr:row>
          <xdr:rowOff>47625</xdr:rowOff>
        </xdr:from>
        <xdr:to>
          <xdr:col>2</xdr:col>
          <xdr:colOff>857250</xdr:colOff>
          <xdr:row>47</xdr:row>
          <xdr:rowOff>285750</xdr:rowOff>
        </xdr:to>
        <xdr:sp macro="" textlink="">
          <xdr:nvSpPr>
            <xdr:cNvPr id="19476" name="有償" hidden="1">
              <a:extLst>
                <a:ext uri="{63B3BB69-23CF-44E3-9099-C40C66FF867C}">
                  <a14:compatExt spid="_x0000_s19476"/>
                </a:ext>
                <a:ext uri="{FF2B5EF4-FFF2-40B4-BE49-F238E27FC236}">
                  <a16:creationId xmlns:a16="http://schemas.microsoft.com/office/drawing/2014/main" id="{A0573F3F-9A10-48D4-AB21-C3F74432E93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123825</xdr:colOff>
          <xdr:row>47</xdr:row>
          <xdr:rowOff>285750</xdr:rowOff>
        </xdr:from>
        <xdr:to>
          <xdr:col>2</xdr:col>
          <xdr:colOff>1019175</xdr:colOff>
          <xdr:row>47</xdr:row>
          <xdr:rowOff>533400</xdr:rowOff>
        </xdr:to>
        <xdr:sp macro="" textlink="">
          <xdr:nvSpPr>
            <xdr:cNvPr id="19477" name="無償可" hidden="1">
              <a:extLst>
                <a:ext uri="{63B3BB69-23CF-44E3-9099-C40C66FF867C}">
                  <a14:compatExt spid="_x0000_s19477"/>
                </a:ext>
                <a:ext uri="{FF2B5EF4-FFF2-40B4-BE49-F238E27FC236}">
                  <a16:creationId xmlns:a16="http://schemas.microsoft.com/office/drawing/2014/main" id="{CC044BFB-ED9F-4EF4-AE07-30AEE70A272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無償可</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47</xdr:row>
          <xdr:rowOff>28575</xdr:rowOff>
        </xdr:from>
        <xdr:to>
          <xdr:col>3</xdr:col>
          <xdr:colOff>9525</xdr:colOff>
          <xdr:row>48</xdr:row>
          <xdr:rowOff>9525</xdr:rowOff>
        </xdr:to>
        <xdr:sp macro="" textlink="">
          <xdr:nvSpPr>
            <xdr:cNvPr id="19478" name="費用グループ" hidden="1">
              <a:extLst>
                <a:ext uri="{63B3BB69-23CF-44E3-9099-C40C66FF867C}">
                  <a14:compatExt spid="_x0000_s19478"/>
                </a:ext>
                <a:ext uri="{FF2B5EF4-FFF2-40B4-BE49-F238E27FC236}">
                  <a16:creationId xmlns:a16="http://schemas.microsoft.com/office/drawing/2014/main" id="{FA555327-6D29-4BAA-A71D-1E05AB9BEC1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費用</a:t>
              </a:r>
            </a:p>
          </xdr:txBody>
        </xdr:sp>
        <xdr:clientData/>
      </xdr:twoCellAnchor>
    </mc:Choice>
    <mc:Fallback/>
  </mc:AlternateContent>
  <xdr:twoCellAnchor>
    <xdr:from>
      <xdr:col>2</xdr:col>
      <xdr:colOff>923925</xdr:colOff>
      <xdr:row>47</xdr:row>
      <xdr:rowOff>171450</xdr:rowOff>
    </xdr:from>
    <xdr:to>
      <xdr:col>2</xdr:col>
      <xdr:colOff>1228725</xdr:colOff>
      <xdr:row>47</xdr:row>
      <xdr:rowOff>419100</xdr:rowOff>
    </xdr:to>
    <xdr:sp macro="" textlink="">
      <xdr:nvSpPr>
        <xdr:cNvPr id="4" name="テキスト ボックス 3">
          <a:extLst>
            <a:ext uri="{FF2B5EF4-FFF2-40B4-BE49-F238E27FC236}">
              <a16:creationId xmlns:a16="http://schemas.microsoft.com/office/drawing/2014/main" id="{29183D52-BF91-45B4-95A8-0F671F3F70BD}"/>
            </a:ext>
          </a:extLst>
        </xdr:cNvPr>
        <xdr:cNvSpPr txBox="1"/>
      </xdr:nvSpPr>
      <xdr:spPr>
        <a:xfrm>
          <a:off x="2800350" y="20478750"/>
          <a:ext cx="304800"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latin typeface="ＭＳ ゴシック" panose="020B0609070205080204" pitchFamily="49" charset="-128"/>
              <a:ea typeface="ＭＳ ゴシック" panose="020B0609070205080204" pitchFamily="49" charset="-128"/>
            </a:rPr>
            <a:t>→</a:t>
          </a:r>
        </a:p>
      </xdr:txBody>
    </xdr:sp>
    <xdr:clientData/>
  </xdr:twoCellAnchor>
  <mc:AlternateContent xmlns:mc="http://schemas.openxmlformats.org/markup-compatibility/2006">
    <mc:Choice xmlns:a14="http://schemas.microsoft.com/office/drawing/2010/main" Requires="a14">
      <xdr:twoCellAnchor editAs="oneCell">
        <xdr:from>
          <xdr:col>3</xdr:col>
          <xdr:colOff>57150</xdr:colOff>
          <xdr:row>26</xdr:row>
          <xdr:rowOff>47625</xdr:rowOff>
        </xdr:from>
        <xdr:to>
          <xdr:col>5</xdr:col>
          <xdr:colOff>66675</xdr:colOff>
          <xdr:row>27</xdr:row>
          <xdr:rowOff>9525</xdr:rowOff>
        </xdr:to>
        <xdr:sp macro="" textlink="">
          <xdr:nvSpPr>
            <xdr:cNvPr id="19479" name="男性" hidden="1">
              <a:extLst>
                <a:ext uri="{63B3BB69-23CF-44E3-9099-C40C66FF867C}">
                  <a14:compatExt spid="_x0000_s19479"/>
                </a:ext>
                <a:ext uri="{FF2B5EF4-FFF2-40B4-BE49-F238E27FC236}">
                  <a16:creationId xmlns:a16="http://schemas.microsoft.com/office/drawing/2014/main" id="{0B52484C-676B-4A99-B9BC-D8CB7A7427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男性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26</xdr:row>
          <xdr:rowOff>28575</xdr:rowOff>
        </xdr:from>
        <xdr:to>
          <xdr:col>6</xdr:col>
          <xdr:colOff>85725</xdr:colOff>
          <xdr:row>27</xdr:row>
          <xdr:rowOff>38100</xdr:rowOff>
        </xdr:to>
        <xdr:sp macro="" textlink="">
          <xdr:nvSpPr>
            <xdr:cNvPr id="19480" name="女性" hidden="1">
              <a:extLst>
                <a:ext uri="{63B3BB69-23CF-44E3-9099-C40C66FF867C}">
                  <a14:compatExt spid="_x0000_s19480"/>
                </a:ext>
                <a:ext uri="{FF2B5EF4-FFF2-40B4-BE49-F238E27FC236}">
                  <a16:creationId xmlns:a16="http://schemas.microsoft.com/office/drawing/2014/main" id="{4CFDE2CC-07BF-4A26-9F43-DF5FE6C5B99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女性</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26</xdr:row>
          <xdr:rowOff>57150</xdr:rowOff>
        </xdr:from>
        <xdr:to>
          <xdr:col>7</xdr:col>
          <xdr:colOff>47625</xdr:colOff>
          <xdr:row>27</xdr:row>
          <xdr:rowOff>19050</xdr:rowOff>
        </xdr:to>
        <xdr:sp macro="" textlink="">
          <xdr:nvSpPr>
            <xdr:cNvPr id="19481" name="無回答" hidden="1">
              <a:extLst>
                <a:ext uri="{63B3BB69-23CF-44E3-9099-C40C66FF867C}">
                  <a14:compatExt spid="_x0000_s19481"/>
                </a:ext>
                <a:ext uri="{FF2B5EF4-FFF2-40B4-BE49-F238E27FC236}">
                  <a16:creationId xmlns:a16="http://schemas.microsoft.com/office/drawing/2014/main" id="{EA1D6653-063F-438E-A339-7363CAF9FA5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無回答</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28575</xdr:rowOff>
        </xdr:from>
        <xdr:to>
          <xdr:col>1</xdr:col>
          <xdr:colOff>180975</xdr:colOff>
          <xdr:row>14</xdr:row>
          <xdr:rowOff>0</xdr:rowOff>
        </xdr:to>
        <xdr:sp macro="" textlink="">
          <xdr:nvSpPr>
            <xdr:cNvPr id="19482" name="情報発信グループ" hidden="1">
              <a:extLst>
                <a:ext uri="{63B3BB69-23CF-44E3-9099-C40C66FF867C}">
                  <a14:compatExt spid="_x0000_s19482"/>
                </a:ext>
                <a:ext uri="{FF2B5EF4-FFF2-40B4-BE49-F238E27FC236}">
                  <a16:creationId xmlns:a16="http://schemas.microsoft.com/office/drawing/2014/main" id="{AF214207-5101-4635-9FFE-10F1DE37AC6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情報発信</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25</xdr:row>
          <xdr:rowOff>76200</xdr:rowOff>
        </xdr:from>
        <xdr:to>
          <xdr:col>10</xdr:col>
          <xdr:colOff>161925</xdr:colOff>
          <xdr:row>28</xdr:row>
          <xdr:rowOff>123824</xdr:rowOff>
        </xdr:to>
        <xdr:sp macro="" textlink="">
          <xdr:nvSpPr>
            <xdr:cNvPr id="19483" name="性別グループ" hidden="1">
              <a:extLst>
                <a:ext uri="{63B3BB69-23CF-44E3-9099-C40C66FF867C}">
                  <a14:compatExt spid="_x0000_s19483"/>
                </a:ext>
                <a:ext uri="{FF2B5EF4-FFF2-40B4-BE49-F238E27FC236}">
                  <a16:creationId xmlns:a16="http://schemas.microsoft.com/office/drawing/2014/main" id="{0DE3ECB2-D8E4-4A75-90B9-976415D349AC}"/>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性別グループ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9</xdr:row>
          <xdr:rowOff>47625</xdr:rowOff>
        </xdr:from>
        <xdr:to>
          <xdr:col>0</xdr:col>
          <xdr:colOff>1247775</xdr:colOff>
          <xdr:row>9</xdr:row>
          <xdr:rowOff>390525</xdr:rowOff>
        </xdr:to>
        <xdr:sp macro="" textlink="">
          <xdr:nvSpPr>
            <xdr:cNvPr id="19484" name="登録継続はい" hidden="1">
              <a:extLst>
                <a:ext uri="{63B3BB69-23CF-44E3-9099-C40C66FF867C}">
                  <a14:compatExt spid="_x0000_s19484"/>
                </a:ext>
                <a:ext uri="{FF2B5EF4-FFF2-40B4-BE49-F238E27FC236}">
                  <a16:creationId xmlns:a16="http://schemas.microsoft.com/office/drawing/2014/main" id="{E8AAE9FF-07B1-4B8F-9FD4-1F8F53A0271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継続する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15</xdr:row>
          <xdr:rowOff>0</xdr:rowOff>
        </xdr:from>
        <xdr:to>
          <xdr:col>4</xdr:col>
          <xdr:colOff>0</xdr:colOff>
          <xdr:row>17</xdr:row>
          <xdr:rowOff>603113</xdr:rowOff>
        </xdr:to>
        <xdr:sp macro="" textlink="">
          <xdr:nvSpPr>
            <xdr:cNvPr id="19485" name="登録継続グループ" hidden="1">
              <a:extLst>
                <a:ext uri="{63B3BB69-23CF-44E3-9099-C40C66FF867C}">
                  <a14:compatExt spid="_x0000_s19485"/>
                </a:ext>
                <a:ext uri="{FF2B5EF4-FFF2-40B4-BE49-F238E27FC236}">
                  <a16:creationId xmlns:a16="http://schemas.microsoft.com/office/drawing/2014/main" id="{6582D452-C95E-4181-8D10-3D88B11DEFFF}"/>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登録継続グループ</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13</xdr:row>
          <xdr:rowOff>76200</xdr:rowOff>
        </xdr:from>
        <xdr:to>
          <xdr:col>1</xdr:col>
          <xdr:colOff>0</xdr:colOff>
          <xdr:row>13</xdr:row>
          <xdr:rowOff>447675</xdr:rowOff>
        </xdr:to>
        <xdr:sp macro="" textlink="">
          <xdr:nvSpPr>
            <xdr:cNvPr id="19486" name="情報発信はい" hidden="1">
              <a:extLst>
                <a:ext uri="{63B3BB69-23CF-44E3-9099-C40C66FF867C}">
                  <a14:compatExt spid="_x0000_s19486"/>
                </a:ext>
                <a:ext uri="{FF2B5EF4-FFF2-40B4-BE49-F238E27FC236}">
                  <a16:creationId xmlns:a16="http://schemas.microsoft.com/office/drawing/2014/main" id="{26056931-2905-48B0-B1D8-67070BE5B3F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9</xdr:row>
          <xdr:rowOff>279539</xdr:rowOff>
        </xdr:from>
        <xdr:to>
          <xdr:col>2</xdr:col>
          <xdr:colOff>342900</xdr:colOff>
          <xdr:row>9</xdr:row>
          <xdr:rowOff>572606</xdr:rowOff>
        </xdr:to>
        <xdr:sp macro="" textlink="">
          <xdr:nvSpPr>
            <xdr:cNvPr id="19487" name="登録継続いいえ" hidden="1">
              <a:extLst>
                <a:ext uri="{63B3BB69-23CF-44E3-9099-C40C66FF867C}">
                  <a14:compatExt spid="_x0000_s19487"/>
                </a:ext>
                <a:ext uri="{FF2B5EF4-FFF2-40B4-BE49-F238E27FC236}">
                  <a16:creationId xmlns:a16="http://schemas.microsoft.com/office/drawing/2014/main" id="{F9D4616D-1C85-4755-BA8B-92E7FBC5E4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継続しない（名簿から削除）</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13</xdr:row>
          <xdr:rowOff>361950</xdr:rowOff>
        </xdr:from>
        <xdr:to>
          <xdr:col>0</xdr:col>
          <xdr:colOff>952500</xdr:colOff>
          <xdr:row>14</xdr:row>
          <xdr:rowOff>0</xdr:rowOff>
        </xdr:to>
        <xdr:sp macro="" textlink="">
          <xdr:nvSpPr>
            <xdr:cNvPr id="19488" name="情報発信いいえ" hidden="1">
              <a:extLst>
                <a:ext uri="{63B3BB69-23CF-44E3-9099-C40C66FF867C}">
                  <a14:compatExt spid="_x0000_s19488"/>
                </a:ext>
                <a:ext uri="{FF2B5EF4-FFF2-40B4-BE49-F238E27FC236}">
                  <a16:creationId xmlns:a16="http://schemas.microsoft.com/office/drawing/2014/main" id="{6EEE129C-F66E-4090-B362-62680073992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clientData fLocksWithSheet="0"/>
      </xdr:twoCellAnchor>
    </mc:Choice>
    <mc:Fallback/>
  </mc:AlternateContent>
  <xdr:twoCellAnchor>
    <xdr:from>
      <xdr:col>2</xdr:col>
      <xdr:colOff>645419</xdr:colOff>
      <xdr:row>17</xdr:row>
      <xdr:rowOff>3676687</xdr:rowOff>
    </xdr:from>
    <xdr:to>
      <xdr:col>2</xdr:col>
      <xdr:colOff>1002608</xdr:colOff>
      <xdr:row>19</xdr:row>
      <xdr:rowOff>4291</xdr:rowOff>
    </xdr:to>
    <xdr:sp macro="" textlink="">
      <xdr:nvSpPr>
        <xdr:cNvPr id="5" name="楕円 4">
          <a:extLst>
            <a:ext uri="{FF2B5EF4-FFF2-40B4-BE49-F238E27FC236}">
              <a16:creationId xmlns:a16="http://schemas.microsoft.com/office/drawing/2014/main" id="{9E8660D7-7F0F-4ABF-BB84-7BC1630B829D}"/>
            </a:ext>
          </a:extLst>
        </xdr:cNvPr>
        <xdr:cNvSpPr/>
      </xdr:nvSpPr>
      <xdr:spPr>
        <a:xfrm>
          <a:off x="2521844" y="9210712"/>
          <a:ext cx="357189" cy="413829"/>
        </a:xfrm>
        <a:prstGeom prst="ellipse">
          <a:avLst/>
        </a:prstGeom>
        <a:noFill/>
        <a:ln w="19050">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38100</xdr:colOff>
          <xdr:row>47</xdr:row>
          <xdr:rowOff>28575</xdr:rowOff>
        </xdr:from>
        <xdr:to>
          <xdr:col>3</xdr:col>
          <xdr:colOff>9525</xdr:colOff>
          <xdr:row>48</xdr:row>
          <xdr:rowOff>9525</xdr:rowOff>
        </xdr:to>
        <xdr:sp macro="" textlink="">
          <xdr:nvSpPr>
            <xdr:cNvPr id="19490" name="費用グループ" hidden="1">
              <a:extLst>
                <a:ext uri="{63B3BB69-23CF-44E3-9099-C40C66FF867C}">
                  <a14:compatExt spid="_x0000_s19490"/>
                </a:ext>
                <a:ext uri="{FF2B5EF4-FFF2-40B4-BE49-F238E27FC236}">
                  <a16:creationId xmlns:a16="http://schemas.microsoft.com/office/drawing/2014/main" id="{A05DF32E-301F-4E91-8A2A-B9A67375B66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費用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47</xdr:row>
          <xdr:rowOff>28575</xdr:rowOff>
        </xdr:from>
        <xdr:to>
          <xdr:col>3</xdr:col>
          <xdr:colOff>9525</xdr:colOff>
          <xdr:row>48</xdr:row>
          <xdr:rowOff>9525</xdr:rowOff>
        </xdr:to>
        <xdr:sp macro="" textlink="">
          <xdr:nvSpPr>
            <xdr:cNvPr id="19491" name="Group Box 35" hidden="1">
              <a:extLst>
                <a:ext uri="{63B3BB69-23CF-44E3-9099-C40C66FF867C}">
                  <a14:compatExt spid="_x0000_s19491"/>
                </a:ext>
                <a:ext uri="{FF2B5EF4-FFF2-40B4-BE49-F238E27FC236}">
                  <a16:creationId xmlns:a16="http://schemas.microsoft.com/office/drawing/2014/main" id="{AD8990F8-0DEB-463E-B731-A18F3798EE4C}"/>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費用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47</xdr:row>
          <xdr:rowOff>28575</xdr:rowOff>
        </xdr:from>
        <xdr:to>
          <xdr:col>3</xdr:col>
          <xdr:colOff>28575</xdr:colOff>
          <xdr:row>48</xdr:row>
          <xdr:rowOff>28575</xdr:rowOff>
        </xdr:to>
        <xdr:sp macro="" textlink="">
          <xdr:nvSpPr>
            <xdr:cNvPr id="19492" name="Group Box 36" hidden="1">
              <a:extLst>
                <a:ext uri="{63B3BB69-23CF-44E3-9099-C40C66FF867C}">
                  <a14:compatExt spid="_x0000_s19492"/>
                </a:ext>
                <a:ext uri="{FF2B5EF4-FFF2-40B4-BE49-F238E27FC236}">
                  <a16:creationId xmlns:a16="http://schemas.microsoft.com/office/drawing/2014/main" id="{0FC074A9-9197-4828-BAE2-35F9E456F6F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費用</a:t>
              </a:r>
            </a:p>
          </xdr:txBody>
        </xdr: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1.xml"/><Relationship Id="rId18" Type="http://schemas.openxmlformats.org/officeDocument/2006/relationships/ctrlProp" Target="../ctrlProps/ctrlProp46.xml"/><Relationship Id="rId26" Type="http://schemas.openxmlformats.org/officeDocument/2006/relationships/ctrlProp" Target="../ctrlProps/ctrlProp54.xml"/><Relationship Id="rId39" Type="http://schemas.openxmlformats.org/officeDocument/2006/relationships/ctrlProp" Target="../ctrlProps/ctrlProp67.xml"/><Relationship Id="rId21" Type="http://schemas.openxmlformats.org/officeDocument/2006/relationships/ctrlProp" Target="../ctrlProps/ctrlProp49.xml"/><Relationship Id="rId34" Type="http://schemas.openxmlformats.org/officeDocument/2006/relationships/ctrlProp" Target="../ctrlProps/ctrlProp62.xml"/><Relationship Id="rId7" Type="http://schemas.openxmlformats.org/officeDocument/2006/relationships/ctrlProp" Target="../ctrlProps/ctrlProp35.xml"/><Relationship Id="rId12" Type="http://schemas.openxmlformats.org/officeDocument/2006/relationships/ctrlProp" Target="../ctrlProps/ctrlProp40.xml"/><Relationship Id="rId17" Type="http://schemas.openxmlformats.org/officeDocument/2006/relationships/ctrlProp" Target="../ctrlProps/ctrlProp45.xml"/><Relationship Id="rId25" Type="http://schemas.openxmlformats.org/officeDocument/2006/relationships/ctrlProp" Target="../ctrlProps/ctrlProp53.xml"/><Relationship Id="rId33" Type="http://schemas.openxmlformats.org/officeDocument/2006/relationships/ctrlProp" Target="../ctrlProps/ctrlProp61.xml"/><Relationship Id="rId38" Type="http://schemas.openxmlformats.org/officeDocument/2006/relationships/ctrlProp" Target="../ctrlProps/ctrlProp66.xml"/><Relationship Id="rId2" Type="http://schemas.openxmlformats.org/officeDocument/2006/relationships/printerSettings" Target="../printerSettings/printerSettings2.bin"/><Relationship Id="rId16" Type="http://schemas.openxmlformats.org/officeDocument/2006/relationships/ctrlProp" Target="../ctrlProps/ctrlProp44.xml"/><Relationship Id="rId20" Type="http://schemas.openxmlformats.org/officeDocument/2006/relationships/ctrlProp" Target="../ctrlProps/ctrlProp48.xml"/><Relationship Id="rId29" Type="http://schemas.openxmlformats.org/officeDocument/2006/relationships/ctrlProp" Target="../ctrlProps/ctrlProp57.xml"/><Relationship Id="rId1" Type="http://schemas.openxmlformats.org/officeDocument/2006/relationships/hyperlink" Target="https://www.instagram.com/teacher_shakyo" TargetMode="External"/><Relationship Id="rId6" Type="http://schemas.openxmlformats.org/officeDocument/2006/relationships/ctrlProp" Target="../ctrlProps/ctrlProp34.xml"/><Relationship Id="rId11" Type="http://schemas.openxmlformats.org/officeDocument/2006/relationships/ctrlProp" Target="../ctrlProps/ctrlProp39.xml"/><Relationship Id="rId24" Type="http://schemas.openxmlformats.org/officeDocument/2006/relationships/ctrlProp" Target="../ctrlProps/ctrlProp52.xml"/><Relationship Id="rId32" Type="http://schemas.openxmlformats.org/officeDocument/2006/relationships/ctrlProp" Target="../ctrlProps/ctrlProp60.xml"/><Relationship Id="rId37" Type="http://schemas.openxmlformats.org/officeDocument/2006/relationships/ctrlProp" Target="../ctrlProps/ctrlProp65.xml"/><Relationship Id="rId5" Type="http://schemas.openxmlformats.org/officeDocument/2006/relationships/ctrlProp" Target="../ctrlProps/ctrlProp33.xml"/><Relationship Id="rId15" Type="http://schemas.openxmlformats.org/officeDocument/2006/relationships/ctrlProp" Target="../ctrlProps/ctrlProp43.xml"/><Relationship Id="rId23" Type="http://schemas.openxmlformats.org/officeDocument/2006/relationships/ctrlProp" Target="../ctrlProps/ctrlProp51.xml"/><Relationship Id="rId28" Type="http://schemas.openxmlformats.org/officeDocument/2006/relationships/ctrlProp" Target="../ctrlProps/ctrlProp56.xml"/><Relationship Id="rId36" Type="http://schemas.openxmlformats.org/officeDocument/2006/relationships/ctrlProp" Target="../ctrlProps/ctrlProp64.xml"/><Relationship Id="rId10" Type="http://schemas.openxmlformats.org/officeDocument/2006/relationships/ctrlProp" Target="../ctrlProps/ctrlProp38.xml"/><Relationship Id="rId19" Type="http://schemas.openxmlformats.org/officeDocument/2006/relationships/ctrlProp" Target="../ctrlProps/ctrlProp47.xml"/><Relationship Id="rId31" Type="http://schemas.openxmlformats.org/officeDocument/2006/relationships/ctrlProp" Target="../ctrlProps/ctrlProp59.xml"/><Relationship Id="rId4" Type="http://schemas.openxmlformats.org/officeDocument/2006/relationships/vmlDrawing" Target="../drawings/vmlDrawing2.vml"/><Relationship Id="rId9" Type="http://schemas.openxmlformats.org/officeDocument/2006/relationships/ctrlProp" Target="../ctrlProps/ctrlProp37.xml"/><Relationship Id="rId14" Type="http://schemas.openxmlformats.org/officeDocument/2006/relationships/ctrlProp" Target="../ctrlProps/ctrlProp42.xml"/><Relationship Id="rId22" Type="http://schemas.openxmlformats.org/officeDocument/2006/relationships/ctrlProp" Target="../ctrlProps/ctrlProp50.xml"/><Relationship Id="rId27" Type="http://schemas.openxmlformats.org/officeDocument/2006/relationships/ctrlProp" Target="../ctrlProps/ctrlProp55.xml"/><Relationship Id="rId30" Type="http://schemas.openxmlformats.org/officeDocument/2006/relationships/ctrlProp" Target="../ctrlProps/ctrlProp58.xml"/><Relationship Id="rId35" Type="http://schemas.openxmlformats.org/officeDocument/2006/relationships/ctrlProp" Target="../ctrlProps/ctrlProp63.xml"/><Relationship Id="rId8" Type="http://schemas.openxmlformats.org/officeDocument/2006/relationships/ctrlProp" Target="../ctrlProps/ctrlProp36.xml"/><Relationship Id="rId3"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V52"/>
  <sheetViews>
    <sheetView showGridLines="0" tabSelected="1" zoomScale="69" zoomScaleNormal="69" zoomScaleSheetLayoutView="100" workbookViewId="0">
      <selection activeCell="A5" sqref="A5:B5"/>
    </sheetView>
  </sheetViews>
  <sheetFormatPr defaultColWidth="8.625" defaultRowHeight="18.75" x14ac:dyDescent="0.4"/>
  <cols>
    <col min="1" max="1" width="18.5" style="12" customWidth="1"/>
    <col min="2" max="2" width="6.125" style="12" customWidth="1"/>
    <col min="3" max="3" width="16.625" style="12" customWidth="1"/>
    <col min="4" max="4" width="7.375" style="12" customWidth="1"/>
    <col min="5" max="5" width="5" style="12" customWidth="1"/>
    <col min="6" max="6" width="4.125" style="12" bestFit="1" customWidth="1"/>
    <col min="7" max="7" width="7.625" style="12" customWidth="1"/>
    <col min="8" max="8" width="3" style="12" bestFit="1" customWidth="1"/>
    <col min="9" max="9" width="5" style="12" customWidth="1"/>
    <col min="10" max="10" width="4.375" style="12" customWidth="1"/>
    <col min="11" max="11" width="14.375" style="12" customWidth="1"/>
    <col min="12" max="12" width="21.5" style="12" customWidth="1"/>
    <col min="13" max="13" width="8.375" style="12" customWidth="1"/>
    <col min="14" max="15" width="8.625" customWidth="1"/>
    <col min="16" max="17" width="8.625" style="12" customWidth="1"/>
    <col min="18" max="18" width="8.625" style="12" hidden="1" customWidth="1"/>
    <col min="19" max="19" width="10.5" style="10" hidden="1" customWidth="1"/>
    <col min="20" max="20" width="32.125" style="28" hidden="1" customWidth="1"/>
    <col min="21" max="21" width="15.25" style="12" hidden="1" customWidth="1"/>
    <col min="22" max="16384" width="8.625" style="12"/>
  </cols>
  <sheetData>
    <row r="1" spans="1:20" ht="40.5" customHeight="1" x14ac:dyDescent="0.4">
      <c r="A1" s="67" t="s">
        <v>180</v>
      </c>
      <c r="B1" s="68"/>
      <c r="C1" s="68"/>
      <c r="D1" s="68"/>
      <c r="E1" s="68"/>
      <c r="F1" s="68"/>
      <c r="G1" s="68"/>
      <c r="H1" s="68"/>
      <c r="I1" s="68"/>
      <c r="J1" s="68"/>
      <c r="K1" s="68"/>
      <c r="L1" s="68"/>
    </row>
    <row r="2" spans="1:20" x14ac:dyDescent="0.4">
      <c r="A2" s="69" t="s">
        <v>181</v>
      </c>
      <c r="B2" s="69"/>
      <c r="C2" s="69"/>
      <c r="D2" s="69"/>
      <c r="E2" s="69"/>
      <c r="F2" s="69"/>
      <c r="G2" s="69"/>
      <c r="H2" s="69"/>
      <c r="I2" s="69"/>
      <c r="J2" s="69"/>
      <c r="K2" s="69"/>
      <c r="L2" s="69"/>
    </row>
    <row r="3" spans="1:20" ht="19.5" thickBot="1" x14ac:dyDescent="0.45">
      <c r="A3" s="57" t="s">
        <v>182</v>
      </c>
      <c r="B3" s="56"/>
      <c r="C3" s="56"/>
      <c r="D3" s="56"/>
      <c r="E3" s="56"/>
      <c r="F3" s="56"/>
      <c r="G3" s="56"/>
      <c r="H3" s="56"/>
      <c r="I3" s="56"/>
      <c r="J3" s="56"/>
      <c r="K3" s="56"/>
      <c r="L3" s="56"/>
    </row>
    <row r="4" spans="1:20" ht="20.25" customHeight="1" x14ac:dyDescent="0.4">
      <c r="A4" s="48" t="s">
        <v>178</v>
      </c>
      <c r="B4" s="49"/>
      <c r="C4" s="54" t="s">
        <v>11</v>
      </c>
      <c r="D4" s="70"/>
      <c r="E4" s="70"/>
      <c r="F4" s="70"/>
      <c r="G4" s="49"/>
      <c r="H4" s="49"/>
      <c r="I4" s="49"/>
      <c r="J4" s="49"/>
      <c r="K4" s="49"/>
      <c r="L4" s="50"/>
    </row>
    <row r="5" spans="1:20" ht="31.5" customHeight="1" x14ac:dyDescent="0.4">
      <c r="A5" s="76"/>
      <c r="B5" s="77"/>
      <c r="C5" s="62"/>
      <c r="D5" s="184" t="s">
        <v>179</v>
      </c>
      <c r="E5" s="185"/>
      <c r="F5" s="185"/>
      <c r="G5" s="186"/>
      <c r="H5" s="186"/>
      <c r="I5" s="186"/>
      <c r="J5" s="186"/>
      <c r="K5" s="186"/>
      <c r="L5" s="55"/>
    </row>
    <row r="6" spans="1:20" ht="16.5" customHeight="1" x14ac:dyDescent="0.4">
      <c r="A6" s="51"/>
      <c r="B6" s="185"/>
      <c r="C6" s="185"/>
      <c r="D6" s="187"/>
      <c r="E6" s="187"/>
      <c r="F6" s="187"/>
      <c r="G6" s="187"/>
      <c r="H6" s="187"/>
      <c r="I6" s="187"/>
      <c r="J6" s="188"/>
      <c r="K6" s="188"/>
      <c r="L6" s="74"/>
    </row>
    <row r="7" spans="1:20" ht="21" customHeight="1" x14ac:dyDescent="0.4">
      <c r="A7" s="142" t="s">
        <v>210</v>
      </c>
      <c r="B7" s="189"/>
      <c r="C7" s="189"/>
      <c r="D7" s="189"/>
      <c r="E7" s="189"/>
      <c r="F7" s="189"/>
      <c r="G7" s="189"/>
      <c r="H7" s="189"/>
      <c r="I7" s="189"/>
      <c r="J7" s="189"/>
      <c r="K7" s="189"/>
      <c r="L7" s="143"/>
    </row>
    <row r="8" spans="1:20" ht="21" customHeight="1" x14ac:dyDescent="0.4">
      <c r="A8" s="52" t="s">
        <v>207</v>
      </c>
      <c r="B8" s="190"/>
      <c r="C8" s="190"/>
      <c r="D8" s="190"/>
      <c r="E8" s="190"/>
      <c r="F8" s="190"/>
      <c r="G8" s="190"/>
      <c r="H8" s="190"/>
      <c r="I8" s="190"/>
      <c r="J8" s="190"/>
      <c r="K8" s="190"/>
      <c r="L8" s="53"/>
    </row>
    <row r="9" spans="1:20" ht="21" customHeight="1" x14ac:dyDescent="0.4">
      <c r="A9" s="52" t="s">
        <v>212</v>
      </c>
      <c r="B9" s="190"/>
      <c r="C9" s="190"/>
      <c r="D9" s="190"/>
      <c r="E9" s="190"/>
      <c r="F9" s="190"/>
      <c r="G9" s="190"/>
      <c r="H9" s="190"/>
      <c r="I9" s="190"/>
      <c r="J9" s="190"/>
      <c r="K9" s="190"/>
      <c r="L9" s="53"/>
    </row>
    <row r="10" spans="1:20" ht="48" customHeight="1" x14ac:dyDescent="0.4">
      <c r="A10" s="148"/>
      <c r="B10" s="149"/>
      <c r="C10" s="150"/>
      <c r="D10" s="191" t="str">
        <f>IF(S10=2,"　これまでご登録いただきまして、誠にありがとうございました。","")</f>
        <v/>
      </c>
      <c r="E10" s="191"/>
      <c r="F10" s="191"/>
      <c r="G10" s="191"/>
      <c r="H10" s="191"/>
      <c r="I10" s="191"/>
      <c r="J10" s="191"/>
      <c r="K10" s="191"/>
      <c r="L10" s="147"/>
      <c r="S10" s="5">
        <v>1</v>
      </c>
      <c r="T10" s="27" t="str">
        <f>IF(S10=1,"TRUE","FALSE")</f>
        <v>TRUE</v>
      </c>
    </row>
    <row r="11" spans="1:20" ht="14.1" customHeight="1" x14ac:dyDescent="0.4">
      <c r="A11" s="51"/>
      <c r="B11" s="185"/>
      <c r="C11" s="185"/>
      <c r="D11" s="185"/>
      <c r="E11" s="185"/>
      <c r="F11" s="185"/>
      <c r="G11" s="185"/>
      <c r="H11" s="185"/>
      <c r="I11" s="185"/>
      <c r="J11" s="192"/>
      <c r="K11" s="192"/>
      <c r="L11" s="66"/>
    </row>
    <row r="12" spans="1:20" ht="21" customHeight="1" x14ac:dyDescent="0.4">
      <c r="A12" s="142" t="s">
        <v>213</v>
      </c>
      <c r="B12" s="189"/>
      <c r="C12" s="189"/>
      <c r="D12" s="189"/>
      <c r="E12" s="189"/>
      <c r="F12" s="189"/>
      <c r="G12" s="189"/>
      <c r="H12" s="189"/>
      <c r="I12" s="189"/>
      <c r="J12" s="189"/>
      <c r="K12" s="189"/>
      <c r="L12" s="143"/>
      <c r="T12" s="58" t="str">
        <f>IF(A5="","",A5)</f>
        <v/>
      </c>
    </row>
    <row r="13" spans="1:20" ht="21" customHeight="1" x14ac:dyDescent="0.4">
      <c r="A13" s="52" t="s">
        <v>177</v>
      </c>
      <c r="B13" s="190"/>
      <c r="C13" s="190"/>
      <c r="D13" s="190"/>
      <c r="E13" s="190"/>
      <c r="F13" s="190"/>
      <c r="G13" s="190"/>
      <c r="H13" s="190"/>
      <c r="I13" s="190"/>
      <c r="J13" s="190"/>
      <c r="K13" s="190"/>
      <c r="L13" s="53"/>
      <c r="T13" s="34" t="str">
        <f>IF(C5="","",C5)</f>
        <v/>
      </c>
    </row>
    <row r="14" spans="1:20" ht="58.5" customHeight="1" x14ac:dyDescent="0.4">
      <c r="A14" s="63"/>
      <c r="B14" s="109" t="s">
        <v>176</v>
      </c>
      <c r="C14" s="109"/>
      <c r="D14" s="144"/>
      <c r="E14" s="145"/>
      <c r="F14" s="145"/>
      <c r="G14" s="145"/>
      <c r="H14" s="145"/>
      <c r="I14" s="145"/>
      <c r="J14" s="145"/>
      <c r="K14" s="145"/>
      <c r="L14" s="146"/>
      <c r="S14" s="5">
        <v>1</v>
      </c>
      <c r="T14" s="27" t="str">
        <f>IF(D14="","",D14)</f>
        <v/>
      </c>
    </row>
    <row r="15" spans="1:20" ht="21" customHeight="1" thickBot="1" x14ac:dyDescent="0.45">
      <c r="A15" s="193"/>
      <c r="B15" s="194"/>
      <c r="C15" s="194"/>
      <c r="D15" s="194"/>
      <c r="E15" s="194"/>
      <c r="F15" s="194"/>
      <c r="G15" s="194"/>
      <c r="H15" s="194"/>
      <c r="I15" s="194"/>
      <c r="J15" s="194"/>
      <c r="K15" s="194"/>
      <c r="L15" s="195"/>
      <c r="T15" s="27" t="str">
        <f>IF(S14=1,"TRUE","FALSE")</f>
        <v>TRUE</v>
      </c>
    </row>
    <row r="16" spans="1:20" ht="21" customHeight="1" x14ac:dyDescent="0.4">
      <c r="A16" s="47"/>
      <c r="B16" s="47"/>
      <c r="C16" s="47"/>
      <c r="D16" s="47"/>
      <c r="E16" s="47"/>
      <c r="F16" s="47"/>
      <c r="G16" s="47"/>
      <c r="H16" s="47"/>
      <c r="I16" s="47"/>
      <c r="J16" s="47"/>
      <c r="K16" s="47"/>
      <c r="L16" s="47"/>
    </row>
    <row r="17" spans="1:22" ht="21.75" customHeight="1" x14ac:dyDescent="0.4">
      <c r="A17" s="75" t="s">
        <v>211</v>
      </c>
      <c r="B17" s="75"/>
      <c r="C17" s="75"/>
      <c r="D17" s="75"/>
      <c r="E17" s="75"/>
      <c r="F17" s="75"/>
      <c r="G17" s="75"/>
      <c r="H17" s="75"/>
      <c r="I17" s="75"/>
      <c r="J17" s="75"/>
      <c r="K17" s="75"/>
      <c r="L17" s="75"/>
    </row>
    <row r="18" spans="1:22" ht="291" customHeight="1" x14ac:dyDescent="0.4">
      <c r="A18" s="71"/>
      <c r="B18" s="72"/>
      <c r="C18" s="72"/>
      <c r="D18" s="72"/>
      <c r="E18" s="72"/>
      <c r="F18" s="72"/>
      <c r="G18" s="72"/>
      <c r="H18" s="72"/>
      <c r="I18" s="72"/>
      <c r="J18" s="72"/>
      <c r="K18" s="72"/>
      <c r="L18" s="73"/>
    </row>
    <row r="19" spans="1:22" ht="30.75" customHeight="1" x14ac:dyDescent="0.4">
      <c r="A19" s="78" t="s">
        <v>26</v>
      </c>
      <c r="B19" s="79"/>
      <c r="C19" s="80"/>
      <c r="D19" s="80"/>
      <c r="E19" s="80"/>
      <c r="F19" s="80"/>
      <c r="G19" s="80"/>
      <c r="H19" s="80"/>
      <c r="I19" s="80"/>
      <c r="J19" s="80"/>
      <c r="K19" s="80"/>
      <c r="L19" s="81"/>
      <c r="M19" s="44" t="str">
        <f>IF(S19=FALSE,"重要事項を確認の上、チェックボックスをクリックしてください。","")</f>
        <v>重要事項を確認の上、チェックボックスをクリックしてください。</v>
      </c>
      <c r="S19" s="5" t="b">
        <v>0</v>
      </c>
    </row>
    <row r="20" spans="1:22" ht="21.95" customHeight="1" x14ac:dyDescent="0.4">
      <c r="A20" s="83"/>
      <c r="B20" s="83"/>
      <c r="C20" s="83"/>
      <c r="D20" s="83"/>
      <c r="E20" s="83"/>
      <c r="F20" s="83"/>
      <c r="G20" s="83"/>
      <c r="H20" s="83"/>
      <c r="I20" s="83"/>
      <c r="J20" s="83"/>
      <c r="K20" s="83"/>
      <c r="L20" s="83"/>
    </row>
    <row r="21" spans="1:22" ht="17.45" customHeight="1" x14ac:dyDescent="0.4">
      <c r="A21" s="110" t="s">
        <v>209</v>
      </c>
      <c r="B21" s="110"/>
      <c r="C21" s="110"/>
      <c r="D21" s="110"/>
      <c r="E21" s="110"/>
      <c r="F21" s="110"/>
      <c r="G21" s="110"/>
      <c r="H21" s="110"/>
      <c r="I21" s="110"/>
      <c r="J21" s="110"/>
      <c r="K21" s="110"/>
      <c r="L21" s="110"/>
    </row>
    <row r="22" spans="1:22" ht="15.75" x14ac:dyDescent="0.4">
      <c r="A22" s="111" t="s">
        <v>14</v>
      </c>
      <c r="B22" s="111"/>
      <c r="C22" s="111"/>
      <c r="D22" s="111" t="s">
        <v>13</v>
      </c>
      <c r="E22" s="111"/>
      <c r="F22" s="111"/>
      <c r="G22" s="111"/>
      <c r="H22" s="111"/>
      <c r="I22" s="111"/>
      <c r="J22" s="111"/>
      <c r="K22" s="111"/>
      <c r="L22" s="39" t="s">
        <v>32</v>
      </c>
      <c r="N22" s="41"/>
      <c r="O22" s="41"/>
      <c r="T22" s="28" t="str">
        <f>IF(G5="","",G5)</f>
        <v/>
      </c>
    </row>
    <row r="23" spans="1:22" ht="12.6" customHeight="1" x14ac:dyDescent="0.4">
      <c r="A23" s="82" t="s">
        <v>27</v>
      </c>
      <c r="B23" s="87" t="s">
        <v>30</v>
      </c>
      <c r="C23" s="88"/>
      <c r="D23" s="89"/>
      <c r="E23" s="90"/>
      <c r="F23" s="90"/>
      <c r="G23" s="90"/>
      <c r="H23" s="90"/>
      <c r="I23" s="90"/>
      <c r="J23" s="90"/>
      <c r="K23" s="91"/>
      <c r="L23" s="113" t="s">
        <v>33</v>
      </c>
      <c r="M23" s="44" t="str">
        <f>IF(D23="","氏名ふりがなを入力してください","")</f>
        <v>氏名ふりがなを入力してください</v>
      </c>
      <c r="T23" s="29" t="str">
        <f>IF(D23="","",D23)</f>
        <v/>
      </c>
      <c r="U23" s="12" t="s">
        <v>66</v>
      </c>
    </row>
    <row r="24" spans="1:22" ht="28.5" customHeight="1" x14ac:dyDescent="0.4">
      <c r="A24" s="82"/>
      <c r="B24" s="85" t="s">
        <v>5</v>
      </c>
      <c r="C24" s="86"/>
      <c r="D24" s="84"/>
      <c r="E24" s="84"/>
      <c r="F24" s="84"/>
      <c r="G24" s="84"/>
      <c r="H24" s="84"/>
      <c r="I24" s="84"/>
      <c r="J24" s="84"/>
      <c r="K24" s="84"/>
      <c r="L24" s="114"/>
      <c r="M24" s="44" t="str">
        <f>IF(D24="","氏名を入力してください","")</f>
        <v>氏名を入力してください</v>
      </c>
      <c r="S24" s="5">
        <v>2</v>
      </c>
      <c r="T24" s="29" t="str">
        <f>IF(D24="","",D24)</f>
        <v/>
      </c>
    </row>
    <row r="25" spans="1:22" s="17" customFormat="1" ht="12.6" customHeight="1" x14ac:dyDescent="0.4">
      <c r="A25" s="112" t="s">
        <v>28</v>
      </c>
      <c r="B25" s="87" t="s">
        <v>0</v>
      </c>
      <c r="C25" s="88"/>
      <c r="D25" s="117"/>
      <c r="E25" s="117"/>
      <c r="F25" s="117"/>
      <c r="G25" s="117"/>
      <c r="H25" s="117"/>
      <c r="I25" s="117"/>
      <c r="J25" s="117"/>
      <c r="K25" s="117"/>
      <c r="L25" s="115" t="s">
        <v>29</v>
      </c>
      <c r="M25" s="43"/>
      <c r="T25" s="34" t="str">
        <f>IF(S24=1,"TRUE","FALSE")</f>
        <v>FALSE</v>
      </c>
    </row>
    <row r="26" spans="1:22" ht="28.5" customHeight="1" x14ac:dyDescent="0.4">
      <c r="A26" s="112"/>
      <c r="B26" s="85" t="s">
        <v>5</v>
      </c>
      <c r="C26" s="86"/>
      <c r="D26" s="84"/>
      <c r="E26" s="84"/>
      <c r="F26" s="84"/>
      <c r="G26" s="84"/>
      <c r="H26" s="84"/>
      <c r="I26" s="84"/>
      <c r="J26" s="84"/>
      <c r="K26" s="84"/>
      <c r="L26" s="116"/>
      <c r="M26" s="42"/>
      <c r="T26" s="29" t="str">
        <f>IF(D25="","",D25)</f>
        <v/>
      </c>
      <c r="U26" s="17" t="s">
        <v>67</v>
      </c>
      <c r="V26" s="17"/>
    </row>
    <row r="27" spans="1:22" ht="22.5" customHeight="1" x14ac:dyDescent="0.4">
      <c r="A27" s="132" t="s">
        <v>1</v>
      </c>
      <c r="B27" s="132"/>
      <c r="C27" s="132"/>
      <c r="D27" s="151"/>
      <c r="E27" s="151"/>
      <c r="F27" s="151"/>
      <c r="G27" s="151"/>
      <c r="H27" s="151"/>
      <c r="I27" s="151"/>
      <c r="J27" s="151"/>
      <c r="K27" s="151"/>
      <c r="L27" s="11" t="s">
        <v>9</v>
      </c>
      <c r="M27" s="44"/>
      <c r="S27" s="35">
        <v>1</v>
      </c>
      <c r="T27" s="45" t="str">
        <f>IF(D26="","",D26)</f>
        <v/>
      </c>
    </row>
    <row r="28" spans="1:22" ht="18" customHeight="1" x14ac:dyDescent="0.4">
      <c r="A28" s="132" t="s">
        <v>31</v>
      </c>
      <c r="B28" s="132"/>
      <c r="C28" s="132"/>
      <c r="D28" s="4" t="s">
        <v>25</v>
      </c>
      <c r="E28" s="6"/>
      <c r="F28" s="12" t="s">
        <v>22</v>
      </c>
      <c r="G28" s="25"/>
      <c r="H28" s="2" t="s">
        <v>7</v>
      </c>
      <c r="I28" s="25"/>
      <c r="J28" s="2" t="s">
        <v>8</v>
      </c>
      <c r="K28" s="13"/>
      <c r="L28" s="11" t="s">
        <v>9</v>
      </c>
      <c r="M28" s="44" t="str">
        <f>IF(OR(E28="",G28="",I28=""),"生年月日を入力してください","")</f>
        <v>生年月日を入力してください</v>
      </c>
      <c r="S28" s="5">
        <v>3</v>
      </c>
      <c r="T28" s="34" t="str" cm="1">
        <f t="array" ref="T28">_xlfn.IFS(S28=1,"男性",S28=2,"女性",S28=3,"無回答")</f>
        <v>無回答</v>
      </c>
      <c r="U28" s="12" t="s">
        <v>68</v>
      </c>
    </row>
    <row r="29" spans="1:22" ht="13.5" customHeight="1" x14ac:dyDescent="0.4">
      <c r="A29" s="82" t="s">
        <v>4</v>
      </c>
      <c r="B29" s="133" t="s">
        <v>39</v>
      </c>
      <c r="C29" s="134"/>
      <c r="D29" s="14" t="s">
        <v>15</v>
      </c>
      <c r="E29" s="21"/>
      <c r="F29" s="20" t="s">
        <v>16</v>
      </c>
      <c r="G29" s="21"/>
      <c r="H29" s="156"/>
      <c r="I29" s="156"/>
      <c r="J29" s="156"/>
      <c r="K29" s="156"/>
      <c r="L29" s="115" t="s">
        <v>12</v>
      </c>
      <c r="M29" s="44" t="str">
        <f>IF(OR(E29="",G29=""),"郵便番号を入力してください","")</f>
        <v>郵便番号を入力してください</v>
      </c>
      <c r="T29" s="27" t="str">
        <f>IF(OR(E28="",G28="",I28=""),"",E28&amp;F28&amp;G28&amp;H28&amp;I28&amp;J28)</f>
        <v/>
      </c>
      <c r="U29" s="12" t="s">
        <v>69</v>
      </c>
    </row>
    <row r="30" spans="1:22" ht="26.1" customHeight="1" x14ac:dyDescent="0.4">
      <c r="A30" s="82"/>
      <c r="B30" s="135"/>
      <c r="C30" s="136"/>
      <c r="D30" s="36" t="s">
        <v>23</v>
      </c>
      <c r="E30" s="152"/>
      <c r="F30" s="152"/>
      <c r="G30" s="37" t="s">
        <v>24</v>
      </c>
      <c r="H30" s="153"/>
      <c r="I30" s="154"/>
      <c r="J30" s="154"/>
      <c r="K30" s="155"/>
      <c r="L30" s="116"/>
      <c r="M30" s="44" t="str">
        <f>IF(OR(E30="",H30=""),"住所を入力してください","")</f>
        <v>住所を入力してください</v>
      </c>
      <c r="T30" s="46" t="str">
        <f>IF(OR(E29="",G29=""),"",E29&amp;F29&amp;G29)</f>
        <v/>
      </c>
      <c r="U30" s="12" t="s">
        <v>70</v>
      </c>
    </row>
    <row r="31" spans="1:22" ht="37.5" customHeight="1" x14ac:dyDescent="0.4">
      <c r="A31" s="82"/>
      <c r="B31" s="137" t="s">
        <v>40</v>
      </c>
      <c r="C31" s="138"/>
      <c r="D31" s="141"/>
      <c r="E31" s="118"/>
      <c r="F31" s="3" t="s">
        <v>65</v>
      </c>
      <c r="G31" s="9"/>
      <c r="H31" s="3" t="s">
        <v>65</v>
      </c>
      <c r="I31" s="118"/>
      <c r="J31" s="118"/>
      <c r="K31" s="119"/>
      <c r="L31" s="18" t="s">
        <v>33</v>
      </c>
      <c r="M31" s="44" t="str">
        <f>IF(OR(D31="",G31="",I31=""),"電話番号を入力してください","")</f>
        <v>電話番号を入力してください</v>
      </c>
      <c r="T31" s="27" t="str">
        <f>IF(E30="","",E30)</f>
        <v/>
      </c>
      <c r="U31" s="12" t="s">
        <v>165</v>
      </c>
    </row>
    <row r="32" spans="1:22" ht="37.5" customHeight="1" x14ac:dyDescent="0.4">
      <c r="A32" s="82"/>
      <c r="B32" s="139" t="s">
        <v>2</v>
      </c>
      <c r="C32" s="140"/>
      <c r="D32" s="141"/>
      <c r="E32" s="118"/>
      <c r="F32" s="3" t="s">
        <v>65</v>
      </c>
      <c r="G32" s="9"/>
      <c r="H32" s="3" t="s">
        <v>65</v>
      </c>
      <c r="I32" s="118"/>
      <c r="J32" s="118"/>
      <c r="K32" s="119"/>
      <c r="L32" s="18" t="s">
        <v>33</v>
      </c>
      <c r="M32" s="42"/>
      <c r="T32" s="34" t="str">
        <f>IF(OR(E30="",H30=""),"",E30&amp;H30)</f>
        <v/>
      </c>
      <c r="U32" s="12" t="s">
        <v>72</v>
      </c>
    </row>
    <row r="33" spans="1:21" ht="37.5" customHeight="1" x14ac:dyDescent="0.4">
      <c r="A33" s="82"/>
      <c r="B33" s="107" t="s">
        <v>162</v>
      </c>
      <c r="C33" s="108"/>
      <c r="D33" s="129"/>
      <c r="E33" s="130"/>
      <c r="F33" s="130"/>
      <c r="G33" s="38" t="s">
        <v>161</v>
      </c>
      <c r="H33" s="121"/>
      <c r="I33" s="121"/>
      <c r="J33" s="121"/>
      <c r="K33" s="122"/>
      <c r="L33" s="19" t="s">
        <v>33</v>
      </c>
      <c r="M33" s="44" t="str">
        <f>IF(OR(D33="",H33=""),"Emailアドレスを入力してください","")</f>
        <v>Emailアドレスを入力してください</v>
      </c>
      <c r="S33" s="5">
        <v>2</v>
      </c>
      <c r="T33" s="27" t="str">
        <f>IF(OR(D31="",G31="",I31=""),"",D31&amp;F31&amp;G31&amp;H31&amp;I31)</f>
        <v/>
      </c>
      <c r="U33" s="12" t="s">
        <v>73</v>
      </c>
    </row>
    <row r="34" spans="1:21" x14ac:dyDescent="0.4">
      <c r="A34" s="102" t="s">
        <v>205</v>
      </c>
      <c r="B34" s="102"/>
      <c r="C34" s="102"/>
      <c r="D34" s="102"/>
      <c r="E34" s="102"/>
      <c r="F34" s="102"/>
      <c r="G34" s="102"/>
      <c r="H34" s="102"/>
      <c r="I34" s="102"/>
      <c r="J34" s="102"/>
      <c r="K34" s="102"/>
      <c r="L34" s="44" t="str">
        <f>IF(AND(T34="FALSE",T36="FALSE",T38="FALSE"),"連絡先（電話、FAX、Email）は１つ以上公開してください","")</f>
        <v>連絡先（電話、FAX、Email）は１つ以上公開してください</v>
      </c>
      <c r="M34" s="15"/>
      <c r="T34" s="27" t="str">
        <f>IF(S33=1,"TRUE","FALSE")</f>
        <v>FALSE</v>
      </c>
      <c r="U34" s="12" t="s">
        <v>74</v>
      </c>
    </row>
    <row r="35" spans="1:21" ht="10.5" customHeight="1" x14ac:dyDescent="0.4">
      <c r="L35" s="15"/>
      <c r="M35" s="15"/>
      <c r="S35" s="5">
        <v>2</v>
      </c>
      <c r="T35" s="27" t="str">
        <f>IF(OR(D32="",G32="",I32=""),"",D32&amp;F32&amp;G32&amp;H32&amp;I32)</f>
        <v/>
      </c>
      <c r="U35" s="12" t="s">
        <v>75</v>
      </c>
    </row>
    <row r="36" spans="1:21" ht="18" customHeight="1" x14ac:dyDescent="0.4">
      <c r="M36" s="15"/>
      <c r="S36" s="12"/>
      <c r="T36" s="27" t="str">
        <f>IF(S35=1,"TRUE","FALSE")</f>
        <v>FALSE</v>
      </c>
      <c r="U36" s="12" t="s">
        <v>76</v>
      </c>
    </row>
    <row r="37" spans="1:21" ht="18" customHeight="1" x14ac:dyDescent="0.4">
      <c r="M37" s="15"/>
      <c r="S37" s="5">
        <v>2</v>
      </c>
      <c r="T37" s="27" t="str">
        <f>IF(OR(D33="",H33=""),"",D33&amp;G33&amp;H33)</f>
        <v/>
      </c>
      <c r="U37" s="12" t="s">
        <v>77</v>
      </c>
    </row>
    <row r="38" spans="1:21" ht="18" customHeight="1" x14ac:dyDescent="0.4">
      <c r="M38" s="15"/>
      <c r="T38" s="27" t="str">
        <f>IF(S37=1,"TRUE","FALSE")</f>
        <v>FALSE</v>
      </c>
      <c r="U38" s="12" t="s">
        <v>78</v>
      </c>
    </row>
    <row r="39" spans="1:21" ht="18" customHeight="1" x14ac:dyDescent="0.4">
      <c r="A39" s="131" t="s">
        <v>183</v>
      </c>
      <c r="B39" s="131"/>
      <c r="C39" s="131"/>
      <c r="D39" s="131"/>
      <c r="E39" s="131"/>
      <c r="F39" s="131"/>
      <c r="G39" s="131"/>
      <c r="H39" s="131"/>
      <c r="I39" s="131"/>
      <c r="J39" s="131"/>
      <c r="K39" s="131"/>
      <c r="L39" s="131"/>
      <c r="M39" s="15"/>
    </row>
    <row r="40" spans="1:21" ht="18" customHeight="1" x14ac:dyDescent="0.4">
      <c r="A40" s="40" t="s">
        <v>14</v>
      </c>
      <c r="B40" s="126" t="s">
        <v>13</v>
      </c>
      <c r="C40" s="127"/>
      <c r="D40" s="127"/>
      <c r="E40" s="127"/>
      <c r="F40" s="127"/>
      <c r="G40" s="127"/>
      <c r="H40" s="127"/>
      <c r="I40" s="127"/>
      <c r="J40" s="127"/>
      <c r="K40" s="127"/>
      <c r="L40" s="128"/>
      <c r="M40" s="15"/>
    </row>
    <row r="41" spans="1:21" ht="23.25" customHeight="1" x14ac:dyDescent="0.4">
      <c r="A41" s="103" t="s">
        <v>208</v>
      </c>
      <c r="B41" s="22" t="s">
        <v>37</v>
      </c>
      <c r="C41" s="123"/>
      <c r="D41" s="124"/>
      <c r="E41" s="124"/>
      <c r="F41" s="124"/>
      <c r="G41" s="124"/>
      <c r="H41" s="124"/>
      <c r="I41" s="124"/>
      <c r="J41" s="124"/>
      <c r="K41" s="124"/>
      <c r="L41" s="125"/>
      <c r="M41" s="44" t="str">
        <f>IF(AND(C41="",C42=""),"指導内容を入力してください","")</f>
        <v>指導内容を入力してください</v>
      </c>
      <c r="S41" s="28"/>
      <c r="T41" s="27" t="str">
        <f>IF(C41="","",C41)</f>
        <v/>
      </c>
    </row>
    <row r="42" spans="1:21" ht="72.75" customHeight="1" x14ac:dyDescent="0.4">
      <c r="A42" s="104"/>
      <c r="B42" s="23" t="s">
        <v>38</v>
      </c>
      <c r="C42" s="96"/>
      <c r="D42" s="97"/>
      <c r="E42" s="97"/>
      <c r="F42" s="97"/>
      <c r="G42" s="97"/>
      <c r="H42" s="97"/>
      <c r="I42" s="97"/>
      <c r="J42" s="97"/>
      <c r="K42" s="97"/>
      <c r="L42" s="98"/>
      <c r="M42" s="44" t="str">
        <f>IF(AND(C42="",C43=""),"指導詳細を入力してください","")</f>
        <v>指導詳細を入力してください</v>
      </c>
      <c r="S42" s="28"/>
      <c r="T42" s="27" t="str">
        <f>IF(C42="","",C42)</f>
        <v/>
      </c>
    </row>
    <row r="43" spans="1:21" ht="53.1" customHeight="1" x14ac:dyDescent="0.4">
      <c r="A43" s="105" t="s">
        <v>21</v>
      </c>
      <c r="B43" s="106"/>
      <c r="C43" s="99"/>
      <c r="D43" s="100"/>
      <c r="E43" s="100"/>
      <c r="F43" s="100"/>
      <c r="G43" s="100"/>
      <c r="H43" s="100"/>
      <c r="I43" s="100"/>
      <c r="J43" s="100"/>
      <c r="K43" s="100"/>
      <c r="L43" s="101"/>
      <c r="M43" s="44"/>
      <c r="T43" s="27" t="str">
        <f>IF(C43="","",C43)</f>
        <v/>
      </c>
    </row>
    <row r="44" spans="1:21" ht="105.6" customHeight="1" x14ac:dyDescent="0.4">
      <c r="A44" s="105" t="s">
        <v>34</v>
      </c>
      <c r="B44" s="106"/>
      <c r="C44" s="99"/>
      <c r="D44" s="100"/>
      <c r="E44" s="100"/>
      <c r="F44" s="100"/>
      <c r="G44" s="100"/>
      <c r="H44" s="100"/>
      <c r="I44" s="100"/>
      <c r="J44" s="100"/>
      <c r="K44" s="100"/>
      <c r="L44" s="101"/>
      <c r="M44" s="44" t="str">
        <f>IF(C44="","指導歴・学習歴等を入力してください","")</f>
        <v>指導歴・学習歴等を入力してください</v>
      </c>
      <c r="T44" s="27" t="str">
        <f t="shared" ref="T44" si="0">IF(C44="","",C44)</f>
        <v/>
      </c>
    </row>
    <row r="45" spans="1:21" ht="46.5" customHeight="1" x14ac:dyDescent="0.4">
      <c r="A45" s="105" t="s">
        <v>41</v>
      </c>
      <c r="B45" s="106"/>
      <c r="C45" s="99"/>
      <c r="D45" s="100"/>
      <c r="E45" s="100"/>
      <c r="F45" s="100"/>
      <c r="G45" s="100"/>
      <c r="H45" s="100"/>
      <c r="I45" s="100"/>
      <c r="J45" s="100"/>
      <c r="K45" s="100"/>
      <c r="L45" s="101"/>
      <c r="M45" s="44"/>
      <c r="T45" s="27" t="str">
        <f>IF(C45="","",C45)</f>
        <v/>
      </c>
    </row>
    <row r="46" spans="1:21" ht="47.25" customHeight="1" x14ac:dyDescent="0.4">
      <c r="A46" s="107" t="s">
        <v>160</v>
      </c>
      <c r="B46" s="108"/>
      <c r="C46" s="7" t="s">
        <v>18</v>
      </c>
      <c r="D46" s="109" t="s">
        <v>204</v>
      </c>
      <c r="E46" s="109"/>
      <c r="F46" s="100"/>
      <c r="G46" s="100"/>
      <c r="H46" s="100"/>
      <c r="I46" s="100"/>
      <c r="J46" s="100"/>
      <c r="K46" s="100"/>
      <c r="L46" s="101"/>
      <c r="M46" s="44" t="str">
        <f>IF(AND(R46=2,F46=""),"指導可能地域を具体的に入力してください","")</f>
        <v/>
      </c>
      <c r="R46" s="5">
        <v>1</v>
      </c>
      <c r="S46" s="12" t="str">
        <f>IF(R46=1,"県内全域","一部地域のみ")</f>
        <v>県内全域</v>
      </c>
      <c r="T46" s="27" t="str">
        <f>IF(F46="","",F46)</f>
        <v/>
      </c>
    </row>
    <row r="47" spans="1:21" ht="47.25" customHeight="1" x14ac:dyDescent="0.4">
      <c r="A47" s="105" t="s">
        <v>35</v>
      </c>
      <c r="B47" s="106"/>
      <c r="C47" s="8"/>
      <c r="D47" s="109" t="s">
        <v>175</v>
      </c>
      <c r="E47" s="109"/>
      <c r="F47" s="100"/>
      <c r="G47" s="100"/>
      <c r="H47" s="100"/>
      <c r="I47" s="100"/>
      <c r="J47" s="100"/>
      <c r="K47" s="100"/>
      <c r="L47" s="101"/>
      <c r="M47" s="44" t="str">
        <f>IF(AND(R47=2,F47=""),"指導可能日時を具体的に入力してください","")</f>
        <v/>
      </c>
      <c r="R47" s="5">
        <v>1</v>
      </c>
      <c r="S47" s="12" t="str">
        <f>IF(R47=1,"いつでも","制限あり")</f>
        <v>いつでも</v>
      </c>
      <c r="T47" s="27" t="str">
        <f>IF(F47="","",F47)</f>
        <v/>
      </c>
    </row>
    <row r="48" spans="1:21" ht="47.25" customHeight="1" x14ac:dyDescent="0.4">
      <c r="A48" s="105" t="s">
        <v>36</v>
      </c>
      <c r="B48" s="106"/>
      <c r="C48" s="16"/>
      <c r="D48" s="109" t="s">
        <v>19</v>
      </c>
      <c r="E48" s="109"/>
      <c r="F48" s="100"/>
      <c r="G48" s="121"/>
      <c r="H48" s="121"/>
      <c r="I48" s="121"/>
      <c r="J48" s="121"/>
      <c r="K48" s="121"/>
      <c r="L48" s="122"/>
      <c r="M48" s="44"/>
      <c r="R48" s="5">
        <v>1</v>
      </c>
      <c r="S48" s="12" t="str">
        <f>IF(R48=1,"有償","無償可")</f>
        <v>有償</v>
      </c>
      <c r="T48" s="27" t="str">
        <f>IF(F48="","",F48)</f>
        <v/>
      </c>
    </row>
    <row r="49" spans="1:20" ht="47.25" customHeight="1" x14ac:dyDescent="0.4">
      <c r="A49" s="107" t="s">
        <v>163</v>
      </c>
      <c r="B49" s="108"/>
      <c r="C49" s="120"/>
      <c r="D49" s="121"/>
      <c r="E49" s="121"/>
      <c r="F49" s="121"/>
      <c r="G49" s="121"/>
      <c r="H49" s="121"/>
      <c r="I49" s="121"/>
      <c r="J49" s="121"/>
      <c r="K49" s="121"/>
      <c r="L49" s="122"/>
      <c r="M49" s="44"/>
      <c r="R49" s="10"/>
      <c r="T49" s="27" t="str">
        <f t="shared" ref="T49:T50" si="1">IF(C49="","",C49)</f>
        <v/>
      </c>
    </row>
    <row r="50" spans="1:20" ht="47.25" customHeight="1" x14ac:dyDescent="0.4">
      <c r="A50" s="105" t="s">
        <v>20</v>
      </c>
      <c r="B50" s="106"/>
      <c r="C50" s="99"/>
      <c r="D50" s="100"/>
      <c r="E50" s="100"/>
      <c r="F50" s="100"/>
      <c r="G50" s="100"/>
      <c r="H50" s="100"/>
      <c r="I50" s="100"/>
      <c r="J50" s="100"/>
      <c r="K50" s="100"/>
      <c r="L50" s="101"/>
      <c r="M50" s="44"/>
      <c r="R50" s="10"/>
      <c r="T50" s="27" t="str">
        <f t="shared" si="1"/>
        <v/>
      </c>
    </row>
    <row r="51" spans="1:20" ht="21" customHeight="1" x14ac:dyDescent="0.4">
      <c r="A51" s="102"/>
      <c r="B51" s="102"/>
      <c r="C51" s="83"/>
      <c r="D51" s="83"/>
      <c r="E51" s="83"/>
      <c r="F51" s="83"/>
      <c r="G51" s="83"/>
      <c r="H51" s="83"/>
      <c r="I51" s="83"/>
      <c r="J51" s="83"/>
      <c r="K51" s="83"/>
      <c r="L51" s="83"/>
    </row>
    <row r="52" spans="1:20" ht="73.5" customHeight="1" x14ac:dyDescent="0.4">
      <c r="F52" s="94" t="s">
        <v>17</v>
      </c>
      <c r="G52" s="95"/>
      <c r="H52" s="92" t="s">
        <v>42</v>
      </c>
      <c r="I52" s="93"/>
      <c r="J52" s="93"/>
      <c r="K52" s="93"/>
      <c r="L52" s="93"/>
    </row>
  </sheetData>
  <sheetProtection algorithmName="SHA-512" hashValue="jTjVPDG0ALpjJjPI+F3gTHUD+pxGVyTJGFqNh57Gw70kG2q5c1TECZpl2z/FkOVNTYIUG8H/Z+Esequ8Vg0jnw==" saltValue="7WamhpxILtQk0COjq1Zk9g==" spinCount="100000" sheet="1" objects="1" scenarios="1" selectLockedCells="1"/>
  <mergeCells count="78">
    <mergeCell ref="L29:L30"/>
    <mergeCell ref="A12:L12"/>
    <mergeCell ref="B14:C14"/>
    <mergeCell ref="D14:L14"/>
    <mergeCell ref="A7:L7"/>
    <mergeCell ref="D10:L10"/>
    <mergeCell ref="A10:C10"/>
    <mergeCell ref="A28:C28"/>
    <mergeCell ref="D27:K27"/>
    <mergeCell ref="A29:A33"/>
    <mergeCell ref="E30:F30"/>
    <mergeCell ref="D31:E31"/>
    <mergeCell ref="I31:K31"/>
    <mergeCell ref="H30:K30"/>
    <mergeCell ref="H29:K29"/>
    <mergeCell ref="H33:K33"/>
    <mergeCell ref="A27:C27"/>
    <mergeCell ref="B29:C30"/>
    <mergeCell ref="B31:C31"/>
    <mergeCell ref="B32:C32"/>
    <mergeCell ref="D32:E32"/>
    <mergeCell ref="I32:K32"/>
    <mergeCell ref="C49:L49"/>
    <mergeCell ref="C50:L50"/>
    <mergeCell ref="C44:L44"/>
    <mergeCell ref="D46:E46"/>
    <mergeCell ref="B33:C33"/>
    <mergeCell ref="C41:L41"/>
    <mergeCell ref="A47:B47"/>
    <mergeCell ref="B40:L40"/>
    <mergeCell ref="D33:F33"/>
    <mergeCell ref="A39:L39"/>
    <mergeCell ref="A48:B48"/>
    <mergeCell ref="A49:B49"/>
    <mergeCell ref="F48:L48"/>
    <mergeCell ref="A34:K34"/>
    <mergeCell ref="B25:C25"/>
    <mergeCell ref="A21:L21"/>
    <mergeCell ref="A22:C22"/>
    <mergeCell ref="D22:K22"/>
    <mergeCell ref="A25:A26"/>
    <mergeCell ref="B26:C26"/>
    <mergeCell ref="L23:L24"/>
    <mergeCell ref="L25:L26"/>
    <mergeCell ref="D25:K25"/>
    <mergeCell ref="D26:K26"/>
    <mergeCell ref="H52:L52"/>
    <mergeCell ref="F52:G52"/>
    <mergeCell ref="C42:L42"/>
    <mergeCell ref="C43:L43"/>
    <mergeCell ref="C45:L45"/>
    <mergeCell ref="A51:L51"/>
    <mergeCell ref="A41:A42"/>
    <mergeCell ref="A50:B50"/>
    <mergeCell ref="A43:B43"/>
    <mergeCell ref="A44:B44"/>
    <mergeCell ref="A45:B45"/>
    <mergeCell ref="A46:B46"/>
    <mergeCell ref="D48:E48"/>
    <mergeCell ref="F46:L46"/>
    <mergeCell ref="D47:E47"/>
    <mergeCell ref="F47:L47"/>
    <mergeCell ref="A19:L19"/>
    <mergeCell ref="A23:A24"/>
    <mergeCell ref="A20:L20"/>
    <mergeCell ref="D24:K24"/>
    <mergeCell ref="B24:C24"/>
    <mergeCell ref="B23:C23"/>
    <mergeCell ref="D23:K23"/>
    <mergeCell ref="A1:L1"/>
    <mergeCell ref="A2:L2"/>
    <mergeCell ref="D4:F4"/>
    <mergeCell ref="D6:F6"/>
    <mergeCell ref="A18:L18"/>
    <mergeCell ref="J6:L6"/>
    <mergeCell ref="A17:L17"/>
    <mergeCell ref="G6:I6"/>
    <mergeCell ref="A5:B5"/>
  </mergeCells>
  <phoneticPr fontId="1"/>
  <conditionalFormatting sqref="A5:C5 D14 D23 D24:K26">
    <cfRule type="containsBlanks" dxfId="44" priority="1">
      <formula>LEN(TRIM(A5))=0</formula>
    </cfRule>
  </conditionalFormatting>
  <conditionalFormatting sqref="C41:L45">
    <cfRule type="containsBlanks" dxfId="43" priority="2">
      <formula>LEN(TRIM(C41))=0</formula>
    </cfRule>
  </conditionalFormatting>
  <conditionalFormatting sqref="C49:L50">
    <cfRule type="containsBlanks" dxfId="42" priority="3">
      <formula>LEN(TRIM(C49))=0</formula>
    </cfRule>
  </conditionalFormatting>
  <conditionalFormatting sqref="D28:E28">
    <cfRule type="containsBlanks" dxfId="41" priority="16">
      <formula>LEN(TRIM(D28))=0</formula>
    </cfRule>
  </conditionalFormatting>
  <conditionalFormatting sqref="D31:E32">
    <cfRule type="containsBlanks" dxfId="40" priority="11">
      <formula>LEN(TRIM(D31))=0</formula>
    </cfRule>
  </conditionalFormatting>
  <conditionalFormatting sqref="D33:F33">
    <cfRule type="containsBlanks" dxfId="39" priority="6">
      <formula>LEN(TRIM(D33))=0</formula>
    </cfRule>
  </conditionalFormatting>
  <conditionalFormatting sqref="E29">
    <cfRule type="containsBlanks" dxfId="38" priority="13">
      <formula>LEN(TRIM(E29))=0</formula>
    </cfRule>
  </conditionalFormatting>
  <conditionalFormatting sqref="E30:F30">
    <cfRule type="containsBlanks" dxfId="37" priority="10">
      <formula>LEN(TRIM(E30))=0</formula>
    </cfRule>
  </conditionalFormatting>
  <conditionalFormatting sqref="F46:L48">
    <cfRule type="containsBlanks" dxfId="36" priority="4">
      <formula>LEN(TRIM(F46))=0</formula>
    </cfRule>
  </conditionalFormatting>
  <conditionalFormatting sqref="G28:G29">
    <cfRule type="containsBlanks" dxfId="35" priority="12">
      <formula>LEN(TRIM(G28))=0</formula>
    </cfRule>
  </conditionalFormatting>
  <conditionalFormatting sqref="G31:G32">
    <cfRule type="containsBlanks" dxfId="34" priority="8">
      <formula>LEN(TRIM(G31))=0</formula>
    </cfRule>
  </conditionalFormatting>
  <conditionalFormatting sqref="H30:K30">
    <cfRule type="containsBlanks" dxfId="33" priority="9">
      <formula>LEN(TRIM(H30))=0</formula>
    </cfRule>
  </conditionalFormatting>
  <conditionalFormatting sqref="H33:K33">
    <cfRule type="containsBlanks" dxfId="32" priority="5">
      <formula>LEN(TRIM(H33))=0</formula>
    </cfRule>
  </conditionalFormatting>
  <conditionalFormatting sqref="I28">
    <cfRule type="containsBlanks" dxfId="31" priority="14">
      <formula>LEN(TRIM(I28))=0</formula>
    </cfRule>
  </conditionalFormatting>
  <conditionalFormatting sqref="I31:K32">
    <cfRule type="containsBlanks" dxfId="30" priority="7">
      <formula>LEN(TRIM(I31))=0</formula>
    </cfRule>
  </conditionalFormatting>
  <pageMargins left="0.72" right="0.24" top="0.75" bottom="0.75" header="0.3" footer="0.3"/>
  <pageSetup paperSize="9" scale="68" orientation="portrait" r:id="rId1"/>
  <rowBreaks count="1" manualBreakCount="1">
    <brk id="34"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519" r:id="rId4" name="承諾チェックボックス">
              <controlPr defaultSize="0" autoFill="0" autoLine="0" autoPict="0">
                <anchor moveWithCells="1">
                  <from>
                    <xdr:col>2</xdr:col>
                    <xdr:colOff>790575</xdr:colOff>
                    <xdr:row>18</xdr:row>
                    <xdr:rowOff>19050</xdr:rowOff>
                  </from>
                  <to>
                    <xdr:col>2</xdr:col>
                    <xdr:colOff>1181100</xdr:colOff>
                    <xdr:row>18</xdr:row>
                    <xdr:rowOff>361950</xdr:rowOff>
                  </to>
                </anchor>
              </controlPr>
            </control>
          </mc:Choice>
        </mc:AlternateContent>
        <mc:AlternateContent xmlns:mc="http://schemas.openxmlformats.org/markup-compatibility/2006">
          <mc:Choice Requires="x14">
            <control shapeId="2832" r:id="rId5" name="氏名非公開">
              <controlPr locked="0" defaultSize="0" autoFill="0" autoLine="0" autoPict="0">
                <anchor moveWithCells="1">
                  <from>
                    <xdr:col>11</xdr:col>
                    <xdr:colOff>114300</xdr:colOff>
                    <xdr:row>23</xdr:row>
                    <xdr:rowOff>38100</xdr:rowOff>
                  </from>
                  <to>
                    <xdr:col>11</xdr:col>
                    <xdr:colOff>685800</xdr:colOff>
                    <xdr:row>24</xdr:row>
                    <xdr:rowOff>0</xdr:rowOff>
                  </to>
                </anchor>
              </controlPr>
            </control>
          </mc:Choice>
        </mc:AlternateContent>
        <mc:AlternateContent xmlns:mc="http://schemas.openxmlformats.org/markup-compatibility/2006">
          <mc:Choice Requires="x14">
            <control shapeId="2833" r:id="rId6" name="氏名公開">
              <controlPr locked="0" defaultSize="0" autoFill="0" autoLine="0" autoPict="0">
                <anchor moveWithCells="1">
                  <from>
                    <xdr:col>11</xdr:col>
                    <xdr:colOff>723900</xdr:colOff>
                    <xdr:row>23</xdr:row>
                    <xdr:rowOff>38100</xdr:rowOff>
                  </from>
                  <to>
                    <xdr:col>11</xdr:col>
                    <xdr:colOff>1362075</xdr:colOff>
                    <xdr:row>24</xdr:row>
                    <xdr:rowOff>0</xdr:rowOff>
                  </to>
                </anchor>
              </controlPr>
            </control>
          </mc:Choice>
        </mc:AlternateContent>
        <mc:AlternateContent xmlns:mc="http://schemas.openxmlformats.org/markup-compatibility/2006">
          <mc:Choice Requires="x14">
            <control shapeId="2834" r:id="rId7" name="氏名公開／非公開グループ">
              <controlPr defaultSize="0" autoFill="0" autoPict="0">
                <anchor moveWithCells="1">
                  <from>
                    <xdr:col>11</xdr:col>
                    <xdr:colOff>66675</xdr:colOff>
                    <xdr:row>22</xdr:row>
                    <xdr:rowOff>123825</xdr:rowOff>
                  </from>
                  <to>
                    <xdr:col>11</xdr:col>
                    <xdr:colOff>1562100</xdr:colOff>
                    <xdr:row>24</xdr:row>
                    <xdr:rowOff>0</xdr:rowOff>
                  </to>
                </anchor>
              </controlPr>
            </control>
          </mc:Choice>
        </mc:AlternateContent>
        <mc:AlternateContent xmlns:mc="http://schemas.openxmlformats.org/markup-compatibility/2006">
          <mc:Choice Requires="x14">
            <control shapeId="2835" r:id="rId8" name="電話番号公開">
              <controlPr locked="0" defaultSize="0" autoFill="0" autoLine="0" autoPict="0">
                <anchor moveWithCells="1">
                  <from>
                    <xdr:col>11</xdr:col>
                    <xdr:colOff>161925</xdr:colOff>
                    <xdr:row>30</xdr:row>
                    <xdr:rowOff>171450</xdr:rowOff>
                  </from>
                  <to>
                    <xdr:col>11</xdr:col>
                    <xdr:colOff>657225</xdr:colOff>
                    <xdr:row>31</xdr:row>
                    <xdr:rowOff>0</xdr:rowOff>
                  </to>
                </anchor>
              </controlPr>
            </control>
          </mc:Choice>
        </mc:AlternateContent>
        <mc:AlternateContent xmlns:mc="http://schemas.openxmlformats.org/markup-compatibility/2006">
          <mc:Choice Requires="x14">
            <control shapeId="2836" r:id="rId9" name="電話番号非公開">
              <controlPr locked="0" defaultSize="0" autoFill="0" autoLine="0" autoPict="0">
                <anchor moveWithCells="1">
                  <from>
                    <xdr:col>11</xdr:col>
                    <xdr:colOff>762000</xdr:colOff>
                    <xdr:row>30</xdr:row>
                    <xdr:rowOff>180975</xdr:rowOff>
                  </from>
                  <to>
                    <xdr:col>11</xdr:col>
                    <xdr:colOff>1381125</xdr:colOff>
                    <xdr:row>31</xdr:row>
                    <xdr:rowOff>0</xdr:rowOff>
                  </to>
                </anchor>
              </controlPr>
            </control>
          </mc:Choice>
        </mc:AlternateContent>
        <mc:AlternateContent xmlns:mc="http://schemas.openxmlformats.org/markup-compatibility/2006">
          <mc:Choice Requires="x14">
            <control shapeId="2837" r:id="rId10" name="電話番号公開／非公開グループ">
              <controlPr defaultSize="0" autoFill="0" autoPict="0">
                <anchor moveWithCells="1">
                  <from>
                    <xdr:col>11</xdr:col>
                    <xdr:colOff>66675</xdr:colOff>
                    <xdr:row>30</xdr:row>
                    <xdr:rowOff>114300</xdr:rowOff>
                  </from>
                  <to>
                    <xdr:col>11</xdr:col>
                    <xdr:colOff>1524000</xdr:colOff>
                    <xdr:row>31</xdr:row>
                    <xdr:rowOff>0</xdr:rowOff>
                  </to>
                </anchor>
              </controlPr>
            </control>
          </mc:Choice>
        </mc:AlternateContent>
        <mc:AlternateContent xmlns:mc="http://schemas.openxmlformats.org/markup-compatibility/2006">
          <mc:Choice Requires="x14">
            <control shapeId="2838" r:id="rId11" name="FAX番号公開">
              <controlPr locked="0" defaultSize="0" autoFill="0" autoLine="0" autoPict="0">
                <anchor moveWithCells="1">
                  <from>
                    <xdr:col>11</xdr:col>
                    <xdr:colOff>171450</xdr:colOff>
                    <xdr:row>31</xdr:row>
                    <xdr:rowOff>171450</xdr:rowOff>
                  </from>
                  <to>
                    <xdr:col>11</xdr:col>
                    <xdr:colOff>704850</xdr:colOff>
                    <xdr:row>31</xdr:row>
                    <xdr:rowOff>409575</xdr:rowOff>
                  </to>
                </anchor>
              </controlPr>
            </control>
          </mc:Choice>
        </mc:AlternateContent>
        <mc:AlternateContent xmlns:mc="http://schemas.openxmlformats.org/markup-compatibility/2006">
          <mc:Choice Requires="x14">
            <control shapeId="2839" r:id="rId12" name="FAX番号非公開">
              <controlPr locked="0" defaultSize="0" autoFill="0" autoLine="0" autoPict="0">
                <anchor moveWithCells="1">
                  <from>
                    <xdr:col>11</xdr:col>
                    <xdr:colOff>752475</xdr:colOff>
                    <xdr:row>31</xdr:row>
                    <xdr:rowOff>180975</xdr:rowOff>
                  </from>
                  <to>
                    <xdr:col>11</xdr:col>
                    <xdr:colOff>1438275</xdr:colOff>
                    <xdr:row>31</xdr:row>
                    <xdr:rowOff>419100</xdr:rowOff>
                  </to>
                </anchor>
              </controlPr>
            </control>
          </mc:Choice>
        </mc:AlternateContent>
        <mc:AlternateContent xmlns:mc="http://schemas.openxmlformats.org/markup-compatibility/2006">
          <mc:Choice Requires="x14">
            <control shapeId="2842" r:id="rId13" name="FAX番号公開／非公開グループ">
              <controlPr defaultSize="0" autoFill="0" autoPict="0">
                <anchor moveWithCells="1">
                  <from>
                    <xdr:col>11</xdr:col>
                    <xdr:colOff>38100</xdr:colOff>
                    <xdr:row>31</xdr:row>
                    <xdr:rowOff>152400</xdr:rowOff>
                  </from>
                  <to>
                    <xdr:col>11</xdr:col>
                    <xdr:colOff>1581150</xdr:colOff>
                    <xdr:row>31</xdr:row>
                    <xdr:rowOff>457200</xdr:rowOff>
                  </to>
                </anchor>
              </controlPr>
            </control>
          </mc:Choice>
        </mc:AlternateContent>
        <mc:AlternateContent xmlns:mc="http://schemas.openxmlformats.org/markup-compatibility/2006">
          <mc:Choice Requires="x14">
            <control shapeId="2843" r:id="rId14" name="Email公開">
              <controlPr locked="0" defaultSize="0" autoFill="0" autoLine="0" autoPict="0">
                <anchor moveWithCells="1">
                  <from>
                    <xdr:col>11</xdr:col>
                    <xdr:colOff>171450</xdr:colOff>
                    <xdr:row>32</xdr:row>
                    <xdr:rowOff>180975</xdr:rowOff>
                  </from>
                  <to>
                    <xdr:col>11</xdr:col>
                    <xdr:colOff>676275</xdr:colOff>
                    <xdr:row>32</xdr:row>
                    <xdr:rowOff>428625</xdr:rowOff>
                  </to>
                </anchor>
              </controlPr>
            </control>
          </mc:Choice>
        </mc:AlternateContent>
        <mc:AlternateContent xmlns:mc="http://schemas.openxmlformats.org/markup-compatibility/2006">
          <mc:Choice Requires="x14">
            <control shapeId="2844" r:id="rId15" name="Email非公開">
              <controlPr locked="0" defaultSize="0" autoFill="0" autoLine="0" autoPict="0">
                <anchor moveWithCells="1">
                  <from>
                    <xdr:col>11</xdr:col>
                    <xdr:colOff>752475</xdr:colOff>
                    <xdr:row>32</xdr:row>
                    <xdr:rowOff>171450</xdr:rowOff>
                  </from>
                  <to>
                    <xdr:col>11</xdr:col>
                    <xdr:colOff>1381125</xdr:colOff>
                    <xdr:row>32</xdr:row>
                    <xdr:rowOff>409575</xdr:rowOff>
                  </to>
                </anchor>
              </controlPr>
            </control>
          </mc:Choice>
        </mc:AlternateContent>
        <mc:AlternateContent xmlns:mc="http://schemas.openxmlformats.org/markup-compatibility/2006">
          <mc:Choice Requires="x14">
            <control shapeId="2845" r:id="rId16" name="Email公開／非公開">
              <controlPr defaultSize="0" autoFill="0" autoPict="0">
                <anchor moveWithCells="1">
                  <from>
                    <xdr:col>11</xdr:col>
                    <xdr:colOff>85725</xdr:colOff>
                    <xdr:row>32</xdr:row>
                    <xdr:rowOff>133350</xdr:rowOff>
                  </from>
                  <to>
                    <xdr:col>11</xdr:col>
                    <xdr:colOff>1552575</xdr:colOff>
                    <xdr:row>32</xdr:row>
                    <xdr:rowOff>466725</xdr:rowOff>
                  </to>
                </anchor>
              </controlPr>
            </control>
          </mc:Choice>
        </mc:AlternateContent>
        <mc:AlternateContent xmlns:mc="http://schemas.openxmlformats.org/markup-compatibility/2006">
          <mc:Choice Requires="x14">
            <control shapeId="2909" r:id="rId17" name="県内全域">
              <controlPr locked="0" defaultSize="0" autoFill="0" autoLine="0" autoPict="0">
                <anchor moveWithCells="1">
                  <from>
                    <xdr:col>2</xdr:col>
                    <xdr:colOff>123825</xdr:colOff>
                    <xdr:row>45</xdr:row>
                    <xdr:rowOff>47625</xdr:rowOff>
                  </from>
                  <to>
                    <xdr:col>2</xdr:col>
                    <xdr:colOff>1019175</xdr:colOff>
                    <xdr:row>45</xdr:row>
                    <xdr:rowOff>295275</xdr:rowOff>
                  </to>
                </anchor>
              </controlPr>
            </control>
          </mc:Choice>
        </mc:AlternateContent>
        <mc:AlternateContent xmlns:mc="http://schemas.openxmlformats.org/markup-compatibility/2006">
          <mc:Choice Requires="x14">
            <control shapeId="2910" r:id="rId18" name="一部地域のみ">
              <controlPr locked="0" defaultSize="0" autoFill="0" autoLine="0" autoPict="0">
                <anchor moveWithCells="1">
                  <from>
                    <xdr:col>2</xdr:col>
                    <xdr:colOff>123825</xdr:colOff>
                    <xdr:row>45</xdr:row>
                    <xdr:rowOff>304800</xdr:rowOff>
                  </from>
                  <to>
                    <xdr:col>2</xdr:col>
                    <xdr:colOff>1247775</xdr:colOff>
                    <xdr:row>45</xdr:row>
                    <xdr:rowOff>542925</xdr:rowOff>
                  </to>
                </anchor>
              </controlPr>
            </control>
          </mc:Choice>
        </mc:AlternateContent>
        <mc:AlternateContent xmlns:mc="http://schemas.openxmlformats.org/markup-compatibility/2006">
          <mc:Choice Requires="x14">
            <control shapeId="2920" r:id="rId19" name="いつでも">
              <controlPr locked="0" defaultSize="0" autoFill="0" autoLine="0" autoPict="0">
                <anchor moveWithCells="1">
                  <from>
                    <xdr:col>2</xdr:col>
                    <xdr:colOff>114300</xdr:colOff>
                    <xdr:row>46</xdr:row>
                    <xdr:rowOff>38100</xdr:rowOff>
                  </from>
                  <to>
                    <xdr:col>2</xdr:col>
                    <xdr:colOff>1009650</xdr:colOff>
                    <xdr:row>46</xdr:row>
                    <xdr:rowOff>276225</xdr:rowOff>
                  </to>
                </anchor>
              </controlPr>
            </control>
          </mc:Choice>
        </mc:AlternateContent>
        <mc:AlternateContent xmlns:mc="http://schemas.openxmlformats.org/markup-compatibility/2006">
          <mc:Choice Requires="x14">
            <control shapeId="2921" r:id="rId20" name="制限あり">
              <controlPr locked="0" defaultSize="0" autoFill="0" autoLine="0" autoPict="0">
                <anchor moveWithCells="1">
                  <from>
                    <xdr:col>2</xdr:col>
                    <xdr:colOff>114300</xdr:colOff>
                    <xdr:row>46</xdr:row>
                    <xdr:rowOff>295275</xdr:rowOff>
                  </from>
                  <to>
                    <xdr:col>2</xdr:col>
                    <xdr:colOff>1190625</xdr:colOff>
                    <xdr:row>46</xdr:row>
                    <xdr:rowOff>533400</xdr:rowOff>
                  </to>
                </anchor>
              </controlPr>
            </control>
          </mc:Choice>
        </mc:AlternateContent>
        <mc:AlternateContent xmlns:mc="http://schemas.openxmlformats.org/markup-compatibility/2006">
          <mc:Choice Requires="x14">
            <control shapeId="2922" r:id="rId21" name="指導可能地域グループ">
              <controlPr defaultSize="0" autoFill="0" autoPict="0">
                <anchor moveWithCells="1">
                  <from>
                    <xdr:col>2</xdr:col>
                    <xdr:colOff>0</xdr:colOff>
                    <xdr:row>45</xdr:row>
                    <xdr:rowOff>28575</xdr:rowOff>
                  </from>
                  <to>
                    <xdr:col>3</xdr:col>
                    <xdr:colOff>19050</xdr:colOff>
                    <xdr:row>46</xdr:row>
                    <xdr:rowOff>76200</xdr:rowOff>
                  </to>
                </anchor>
              </controlPr>
            </control>
          </mc:Choice>
        </mc:AlternateContent>
        <mc:AlternateContent xmlns:mc="http://schemas.openxmlformats.org/markup-compatibility/2006">
          <mc:Choice Requires="x14">
            <control shapeId="2925" r:id="rId22" name="指導可能日時グループ">
              <controlPr defaultSize="0" autoFill="0" autoPict="0">
                <anchor moveWithCells="1">
                  <from>
                    <xdr:col>1</xdr:col>
                    <xdr:colOff>466725</xdr:colOff>
                    <xdr:row>45</xdr:row>
                    <xdr:rowOff>590550</xdr:rowOff>
                  </from>
                  <to>
                    <xdr:col>2</xdr:col>
                    <xdr:colOff>1228725</xdr:colOff>
                    <xdr:row>46</xdr:row>
                    <xdr:rowOff>590550</xdr:rowOff>
                  </to>
                </anchor>
              </controlPr>
            </control>
          </mc:Choice>
        </mc:AlternateContent>
        <mc:AlternateContent xmlns:mc="http://schemas.openxmlformats.org/markup-compatibility/2006">
          <mc:Choice Requires="x14">
            <control shapeId="2928" r:id="rId23" name="有償">
              <controlPr locked="0" defaultSize="0" autoFill="0" autoLine="0" autoPict="0">
                <anchor moveWithCells="1">
                  <from>
                    <xdr:col>2</xdr:col>
                    <xdr:colOff>123825</xdr:colOff>
                    <xdr:row>47</xdr:row>
                    <xdr:rowOff>47625</xdr:rowOff>
                  </from>
                  <to>
                    <xdr:col>2</xdr:col>
                    <xdr:colOff>857250</xdr:colOff>
                    <xdr:row>47</xdr:row>
                    <xdr:rowOff>285750</xdr:rowOff>
                  </to>
                </anchor>
              </controlPr>
            </control>
          </mc:Choice>
        </mc:AlternateContent>
        <mc:AlternateContent xmlns:mc="http://schemas.openxmlformats.org/markup-compatibility/2006">
          <mc:Choice Requires="x14">
            <control shapeId="2929" r:id="rId24" name="無償可">
              <controlPr locked="0" defaultSize="0" autoFill="0" autoLine="0" autoPict="0">
                <anchor moveWithCells="1">
                  <from>
                    <xdr:col>2</xdr:col>
                    <xdr:colOff>123825</xdr:colOff>
                    <xdr:row>47</xdr:row>
                    <xdr:rowOff>285750</xdr:rowOff>
                  </from>
                  <to>
                    <xdr:col>2</xdr:col>
                    <xdr:colOff>1019175</xdr:colOff>
                    <xdr:row>47</xdr:row>
                    <xdr:rowOff>533400</xdr:rowOff>
                  </to>
                </anchor>
              </controlPr>
            </control>
          </mc:Choice>
        </mc:AlternateContent>
        <mc:AlternateContent xmlns:mc="http://schemas.openxmlformats.org/markup-compatibility/2006">
          <mc:Choice Requires="x14">
            <control shapeId="2930" r:id="rId25" name="費用グループ">
              <controlPr defaultSize="0" autoFill="0" autoPict="0">
                <anchor moveWithCells="1">
                  <from>
                    <xdr:col>2</xdr:col>
                    <xdr:colOff>38100</xdr:colOff>
                    <xdr:row>47</xdr:row>
                    <xdr:rowOff>28575</xdr:rowOff>
                  </from>
                  <to>
                    <xdr:col>3</xdr:col>
                    <xdr:colOff>9525</xdr:colOff>
                    <xdr:row>48</xdr:row>
                    <xdr:rowOff>9525</xdr:rowOff>
                  </to>
                </anchor>
              </controlPr>
            </control>
          </mc:Choice>
        </mc:AlternateContent>
        <mc:AlternateContent xmlns:mc="http://schemas.openxmlformats.org/markup-compatibility/2006">
          <mc:Choice Requires="x14">
            <control shapeId="8198" r:id="rId26" name="男性">
              <controlPr defaultSize="0" autoFill="0" autoLine="0" autoPict="0">
                <anchor moveWithCells="1">
                  <from>
                    <xdr:col>3</xdr:col>
                    <xdr:colOff>57150</xdr:colOff>
                    <xdr:row>26</xdr:row>
                    <xdr:rowOff>47625</xdr:rowOff>
                  </from>
                  <to>
                    <xdr:col>5</xdr:col>
                    <xdr:colOff>66675</xdr:colOff>
                    <xdr:row>27</xdr:row>
                    <xdr:rowOff>9525</xdr:rowOff>
                  </to>
                </anchor>
              </controlPr>
            </control>
          </mc:Choice>
        </mc:AlternateContent>
        <mc:AlternateContent xmlns:mc="http://schemas.openxmlformats.org/markup-compatibility/2006">
          <mc:Choice Requires="x14">
            <control shapeId="8199" r:id="rId27" name="女性">
              <controlPr defaultSize="0" autoFill="0" autoLine="0" autoPict="0">
                <anchor moveWithCells="1">
                  <from>
                    <xdr:col>4</xdr:col>
                    <xdr:colOff>19050</xdr:colOff>
                    <xdr:row>26</xdr:row>
                    <xdr:rowOff>28575</xdr:rowOff>
                  </from>
                  <to>
                    <xdr:col>6</xdr:col>
                    <xdr:colOff>85725</xdr:colOff>
                    <xdr:row>27</xdr:row>
                    <xdr:rowOff>38100</xdr:rowOff>
                  </to>
                </anchor>
              </controlPr>
            </control>
          </mc:Choice>
        </mc:AlternateContent>
        <mc:AlternateContent xmlns:mc="http://schemas.openxmlformats.org/markup-compatibility/2006">
          <mc:Choice Requires="x14">
            <control shapeId="8200" r:id="rId28" name="無回答">
              <controlPr defaultSize="0" autoFill="0" autoLine="0" autoPict="0">
                <anchor moveWithCells="1">
                  <from>
                    <xdr:col>5</xdr:col>
                    <xdr:colOff>95250</xdr:colOff>
                    <xdr:row>26</xdr:row>
                    <xdr:rowOff>57150</xdr:rowOff>
                  </from>
                  <to>
                    <xdr:col>7</xdr:col>
                    <xdr:colOff>47625</xdr:colOff>
                    <xdr:row>27</xdr:row>
                    <xdr:rowOff>19050</xdr:rowOff>
                  </to>
                </anchor>
              </controlPr>
            </control>
          </mc:Choice>
        </mc:AlternateContent>
        <mc:AlternateContent xmlns:mc="http://schemas.openxmlformats.org/markup-compatibility/2006">
          <mc:Choice Requires="x14">
            <control shapeId="8203" r:id="rId29" name="情報発信グループ">
              <controlPr locked="0" defaultSize="0" autoFill="0" autoPict="0">
                <anchor moveWithCells="1">
                  <from>
                    <xdr:col>0</xdr:col>
                    <xdr:colOff>0</xdr:colOff>
                    <xdr:row>11</xdr:row>
                    <xdr:rowOff>28575</xdr:rowOff>
                  </from>
                  <to>
                    <xdr:col>1</xdr:col>
                    <xdr:colOff>180975</xdr:colOff>
                    <xdr:row>14</xdr:row>
                    <xdr:rowOff>0</xdr:rowOff>
                  </to>
                </anchor>
              </controlPr>
            </control>
          </mc:Choice>
        </mc:AlternateContent>
        <mc:AlternateContent xmlns:mc="http://schemas.openxmlformats.org/markup-compatibility/2006">
          <mc:Choice Requires="x14">
            <control shapeId="8215" r:id="rId30" name="性別グループ">
              <controlPr defaultSize="0" autoFill="0" autoPict="0">
                <anchor moveWithCells="1">
                  <from>
                    <xdr:col>2</xdr:col>
                    <xdr:colOff>962025</xdr:colOff>
                    <xdr:row>25</xdr:row>
                    <xdr:rowOff>76200</xdr:rowOff>
                  </from>
                  <to>
                    <xdr:col>10</xdr:col>
                    <xdr:colOff>161925</xdr:colOff>
                    <xdr:row>28</xdr:row>
                    <xdr:rowOff>123825</xdr:rowOff>
                  </to>
                </anchor>
              </controlPr>
            </control>
          </mc:Choice>
        </mc:AlternateContent>
        <mc:AlternateContent xmlns:mc="http://schemas.openxmlformats.org/markup-compatibility/2006">
          <mc:Choice Requires="x14">
            <control shapeId="8217" r:id="rId31" name="登録継続はい">
              <controlPr locked="0" defaultSize="0" autoFill="0" autoLine="0" autoPict="0">
                <anchor moveWithCells="1">
                  <from>
                    <xdr:col>0</xdr:col>
                    <xdr:colOff>133350</xdr:colOff>
                    <xdr:row>9</xdr:row>
                    <xdr:rowOff>47625</xdr:rowOff>
                  </from>
                  <to>
                    <xdr:col>0</xdr:col>
                    <xdr:colOff>1238250</xdr:colOff>
                    <xdr:row>9</xdr:row>
                    <xdr:rowOff>390525</xdr:rowOff>
                  </to>
                </anchor>
              </controlPr>
            </control>
          </mc:Choice>
        </mc:AlternateContent>
        <mc:AlternateContent xmlns:mc="http://schemas.openxmlformats.org/markup-compatibility/2006">
          <mc:Choice Requires="x14">
            <control shapeId="8220" r:id="rId32" name="登録継続グループ">
              <controlPr locked="0" defaultSize="0" autoFill="0" autoPict="0">
                <anchor moveWithCells="1">
                  <from>
                    <xdr:col>0</xdr:col>
                    <xdr:colOff>9525</xdr:colOff>
                    <xdr:row>15</xdr:row>
                    <xdr:rowOff>0</xdr:rowOff>
                  </from>
                  <to>
                    <xdr:col>4</xdr:col>
                    <xdr:colOff>0</xdr:colOff>
                    <xdr:row>17</xdr:row>
                    <xdr:rowOff>619125</xdr:rowOff>
                  </to>
                </anchor>
              </controlPr>
            </control>
          </mc:Choice>
        </mc:AlternateContent>
        <mc:AlternateContent xmlns:mc="http://schemas.openxmlformats.org/markup-compatibility/2006">
          <mc:Choice Requires="x14">
            <control shapeId="8221" r:id="rId33" name="情報発信はい">
              <controlPr locked="0" defaultSize="0" autoFill="0" autoLine="0" autoPict="0">
                <anchor moveWithCells="1">
                  <from>
                    <xdr:col>0</xdr:col>
                    <xdr:colOff>180975</xdr:colOff>
                    <xdr:row>13</xdr:row>
                    <xdr:rowOff>76200</xdr:rowOff>
                  </from>
                  <to>
                    <xdr:col>1</xdr:col>
                    <xdr:colOff>0</xdr:colOff>
                    <xdr:row>13</xdr:row>
                    <xdr:rowOff>438150</xdr:rowOff>
                  </to>
                </anchor>
              </controlPr>
            </control>
          </mc:Choice>
        </mc:AlternateContent>
        <mc:AlternateContent xmlns:mc="http://schemas.openxmlformats.org/markup-compatibility/2006">
          <mc:Choice Requires="x14">
            <control shapeId="8222" r:id="rId34" name="情報発信いいえ">
              <controlPr locked="0" defaultSize="0" autoFill="0" autoLine="0" autoPict="0">
                <anchor moveWithCells="1">
                  <from>
                    <xdr:col>0</xdr:col>
                    <xdr:colOff>180975</xdr:colOff>
                    <xdr:row>13</xdr:row>
                    <xdr:rowOff>361950</xdr:rowOff>
                  </from>
                  <to>
                    <xdr:col>0</xdr:col>
                    <xdr:colOff>952500</xdr:colOff>
                    <xdr:row>14</xdr:row>
                    <xdr:rowOff>0</xdr:rowOff>
                  </to>
                </anchor>
              </controlPr>
            </control>
          </mc:Choice>
        </mc:AlternateContent>
        <mc:AlternateContent xmlns:mc="http://schemas.openxmlformats.org/markup-compatibility/2006">
          <mc:Choice Requires="x14">
            <control shapeId="8223" r:id="rId35" name="登録継続いいえ">
              <controlPr locked="0" defaultSize="0" autoFill="0" autoLine="0" autoPict="0">
                <anchor moveWithCells="1">
                  <from>
                    <xdr:col>0</xdr:col>
                    <xdr:colOff>133350</xdr:colOff>
                    <xdr:row>9</xdr:row>
                    <xdr:rowOff>276225</xdr:rowOff>
                  </from>
                  <to>
                    <xdr:col>2</xdr:col>
                    <xdr:colOff>342900</xdr:colOff>
                    <xdr:row>9</xdr:row>
                    <xdr:rowOff>571500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市町村コード!$A$2:$A$41</xm:f>
          </x14:formula1>
          <xm:sqref>E30:F30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700FB-D443-4D55-BE71-3C851FA8A2A7}">
  <dimension ref="A1:V52"/>
  <sheetViews>
    <sheetView showGridLines="0" zoomScale="69" zoomScaleNormal="69" zoomScaleSheetLayoutView="100" workbookViewId="0">
      <selection activeCell="A5" sqref="A5:B5"/>
    </sheetView>
  </sheetViews>
  <sheetFormatPr defaultColWidth="8.625" defaultRowHeight="18.75" x14ac:dyDescent="0.4"/>
  <cols>
    <col min="1" max="1" width="18.5" style="12" customWidth="1"/>
    <col min="2" max="2" width="6.125" style="12" customWidth="1"/>
    <col min="3" max="3" width="16.625" style="12" customWidth="1"/>
    <col min="4" max="4" width="7.375" style="12" customWidth="1"/>
    <col min="5" max="5" width="5" style="12" customWidth="1"/>
    <col min="6" max="6" width="4.125" style="12" bestFit="1" customWidth="1"/>
    <col min="7" max="7" width="7.625" style="12" customWidth="1"/>
    <col min="8" max="8" width="3" style="12" bestFit="1" customWidth="1"/>
    <col min="9" max="9" width="5" style="12" customWidth="1"/>
    <col min="10" max="10" width="4.375" style="12" customWidth="1"/>
    <col min="11" max="11" width="14.375" style="12" customWidth="1"/>
    <col min="12" max="12" width="21.5" style="12" customWidth="1"/>
    <col min="13" max="13" width="8.375" style="12" customWidth="1"/>
    <col min="14" max="15" width="8.625" customWidth="1"/>
    <col min="16" max="17" width="8.625" style="12" customWidth="1"/>
    <col min="18" max="18" width="8.625" style="12" hidden="1" customWidth="1"/>
    <col min="19" max="19" width="10.5" style="10" hidden="1" customWidth="1"/>
    <col min="20" max="20" width="32.125" style="28" hidden="1" customWidth="1"/>
    <col min="21" max="21" width="15.25" style="12" hidden="1" customWidth="1"/>
    <col min="22" max="16384" width="8.625" style="12"/>
  </cols>
  <sheetData>
    <row r="1" spans="1:20" ht="40.5" customHeight="1" x14ac:dyDescent="0.4">
      <c r="A1" s="67" t="s">
        <v>180</v>
      </c>
      <c r="B1" s="68"/>
      <c r="C1" s="68"/>
      <c r="D1" s="68"/>
      <c r="E1" s="68"/>
      <c r="F1" s="68"/>
      <c r="G1" s="68"/>
      <c r="H1" s="68"/>
      <c r="I1" s="68"/>
      <c r="J1" s="68"/>
      <c r="K1" s="68"/>
      <c r="L1" s="68"/>
    </row>
    <row r="2" spans="1:20" x14ac:dyDescent="0.4">
      <c r="A2" s="69" t="s">
        <v>181</v>
      </c>
      <c r="B2" s="69"/>
      <c r="C2" s="69"/>
      <c r="D2" s="69"/>
      <c r="E2" s="69"/>
      <c r="F2" s="69"/>
      <c r="G2" s="69"/>
      <c r="H2" s="69"/>
      <c r="I2" s="69"/>
      <c r="J2" s="69"/>
      <c r="K2" s="69"/>
      <c r="L2" s="69"/>
    </row>
    <row r="3" spans="1:20" ht="19.5" thickBot="1" x14ac:dyDescent="0.45">
      <c r="A3" s="57" t="s">
        <v>182</v>
      </c>
      <c r="B3" s="56"/>
      <c r="C3" s="56"/>
      <c r="D3" s="56"/>
      <c r="E3" s="56"/>
      <c r="F3" s="56"/>
      <c r="G3" s="56"/>
      <c r="H3" s="56"/>
      <c r="I3" s="56"/>
      <c r="J3" s="56"/>
      <c r="K3" s="56"/>
      <c r="L3" s="56"/>
    </row>
    <row r="4" spans="1:20" ht="20.25" customHeight="1" x14ac:dyDescent="0.4">
      <c r="A4" s="48" t="s">
        <v>178</v>
      </c>
      <c r="B4" s="49"/>
      <c r="C4" s="54" t="s">
        <v>11</v>
      </c>
      <c r="D4" s="70"/>
      <c r="E4" s="70"/>
      <c r="F4" s="70"/>
      <c r="G4" s="49"/>
      <c r="H4" s="49"/>
      <c r="I4" s="49"/>
      <c r="J4" s="49"/>
      <c r="K4" s="49"/>
      <c r="L4" s="50"/>
    </row>
    <row r="5" spans="1:20" ht="31.5" customHeight="1" x14ac:dyDescent="0.4">
      <c r="A5" s="182" t="s">
        <v>184</v>
      </c>
      <c r="B5" s="183"/>
      <c r="C5" s="64">
        <v>1</v>
      </c>
      <c r="D5" s="184" t="s">
        <v>179</v>
      </c>
      <c r="E5" s="185"/>
      <c r="F5" s="185"/>
      <c r="G5" s="186"/>
      <c r="H5" s="186"/>
      <c r="I5" s="186"/>
      <c r="J5" s="186"/>
      <c r="K5" s="186"/>
      <c r="L5" s="55"/>
    </row>
    <row r="6" spans="1:20" ht="16.5" customHeight="1" x14ac:dyDescent="0.4">
      <c r="A6" s="51"/>
      <c r="B6" s="185"/>
      <c r="C6" s="185"/>
      <c r="D6" s="187"/>
      <c r="E6" s="187"/>
      <c r="F6" s="187"/>
      <c r="G6" s="187"/>
      <c r="H6" s="187"/>
      <c r="I6" s="187"/>
      <c r="J6" s="188"/>
      <c r="K6" s="188"/>
      <c r="L6" s="74"/>
    </row>
    <row r="7" spans="1:20" ht="21" customHeight="1" x14ac:dyDescent="0.4">
      <c r="A7" s="142" t="s">
        <v>210</v>
      </c>
      <c r="B7" s="189"/>
      <c r="C7" s="189"/>
      <c r="D7" s="189"/>
      <c r="E7" s="189"/>
      <c r="F7" s="189"/>
      <c r="G7" s="189"/>
      <c r="H7" s="189"/>
      <c r="I7" s="189"/>
      <c r="J7" s="189"/>
      <c r="K7" s="189"/>
      <c r="L7" s="143"/>
    </row>
    <row r="8" spans="1:20" ht="21" customHeight="1" x14ac:dyDescent="0.4">
      <c r="A8" s="52" t="s">
        <v>207</v>
      </c>
      <c r="B8" s="190"/>
      <c r="C8" s="190"/>
      <c r="D8" s="190"/>
      <c r="E8" s="190"/>
      <c r="F8" s="190"/>
      <c r="G8" s="190"/>
      <c r="H8" s="190"/>
      <c r="I8" s="190"/>
      <c r="J8" s="190"/>
      <c r="K8" s="190"/>
      <c r="L8" s="53"/>
    </row>
    <row r="9" spans="1:20" ht="21" customHeight="1" x14ac:dyDescent="0.4">
      <c r="A9" s="52" t="s">
        <v>212</v>
      </c>
      <c r="B9" s="190"/>
      <c r="C9" s="190"/>
      <c r="D9" s="190"/>
      <c r="E9" s="190"/>
      <c r="F9" s="190"/>
      <c r="G9" s="190"/>
      <c r="H9" s="190"/>
      <c r="I9" s="190"/>
      <c r="J9" s="190"/>
      <c r="K9" s="190"/>
      <c r="L9" s="53"/>
    </row>
    <row r="10" spans="1:20" ht="48" customHeight="1" x14ac:dyDescent="0.4">
      <c r="A10" s="148"/>
      <c r="B10" s="149"/>
      <c r="C10" s="150"/>
      <c r="D10" s="191" t="str">
        <f>IF(S10=2,"　これまでご登録いただきまして、誠にありがとうございました。","")</f>
        <v/>
      </c>
      <c r="E10" s="191"/>
      <c r="F10" s="191"/>
      <c r="G10" s="191"/>
      <c r="H10" s="191"/>
      <c r="I10" s="191"/>
      <c r="J10" s="191"/>
      <c r="K10" s="191"/>
      <c r="L10" s="147"/>
      <c r="S10" s="5">
        <v>1</v>
      </c>
      <c r="T10" s="27" t="str">
        <f>IF(S10=1,"TRUE","FALSE")</f>
        <v>TRUE</v>
      </c>
    </row>
    <row r="11" spans="1:20" ht="14.1" customHeight="1" x14ac:dyDescent="0.4">
      <c r="A11" s="51"/>
      <c r="B11" s="185"/>
      <c r="C11" s="185"/>
      <c r="D11" s="185"/>
      <c r="E11" s="185"/>
      <c r="F11" s="185"/>
      <c r="G11" s="185"/>
      <c r="H11" s="185"/>
      <c r="I11" s="185"/>
      <c r="J11" s="192"/>
      <c r="K11" s="192"/>
      <c r="L11" s="66"/>
    </row>
    <row r="12" spans="1:20" ht="21" customHeight="1" x14ac:dyDescent="0.4">
      <c r="A12" s="142" t="s">
        <v>213</v>
      </c>
      <c r="B12" s="189"/>
      <c r="C12" s="189"/>
      <c r="D12" s="189"/>
      <c r="E12" s="189"/>
      <c r="F12" s="189"/>
      <c r="G12" s="189"/>
      <c r="H12" s="189"/>
      <c r="I12" s="189"/>
      <c r="J12" s="189"/>
      <c r="K12" s="189"/>
      <c r="L12" s="143"/>
      <c r="T12" s="58" t="str">
        <f>IF(A5="","",A5)</f>
        <v>社教　太郎</v>
      </c>
    </row>
    <row r="13" spans="1:20" ht="21" customHeight="1" x14ac:dyDescent="0.4">
      <c r="A13" s="52" t="s">
        <v>177</v>
      </c>
      <c r="B13" s="190"/>
      <c r="C13" s="190"/>
      <c r="D13" s="190"/>
      <c r="E13" s="190"/>
      <c r="F13" s="190"/>
      <c r="G13" s="190"/>
      <c r="H13" s="190"/>
      <c r="I13" s="190"/>
      <c r="J13" s="190"/>
      <c r="K13" s="190"/>
      <c r="L13" s="53"/>
      <c r="T13" s="34">
        <f>IF(C5="","",C5)</f>
        <v>1</v>
      </c>
    </row>
    <row r="14" spans="1:20" ht="58.5" customHeight="1" x14ac:dyDescent="0.4">
      <c r="A14" s="63"/>
      <c r="B14" s="109" t="s">
        <v>176</v>
      </c>
      <c r="C14" s="109"/>
      <c r="D14" s="179" t="s">
        <v>206</v>
      </c>
      <c r="E14" s="180"/>
      <c r="F14" s="180"/>
      <c r="G14" s="180"/>
      <c r="H14" s="180"/>
      <c r="I14" s="180"/>
      <c r="J14" s="180"/>
      <c r="K14" s="180"/>
      <c r="L14" s="181"/>
      <c r="S14" s="5">
        <v>1</v>
      </c>
      <c r="T14" s="27" t="str">
        <f>IF(D14="","",D14)</f>
        <v>○○市の指導者人材リストに登録。個人ホームページを運営中。</v>
      </c>
    </row>
    <row r="15" spans="1:20" ht="21" customHeight="1" thickBot="1" x14ac:dyDescent="0.45">
      <c r="A15" s="193"/>
      <c r="B15" s="194"/>
      <c r="C15" s="194"/>
      <c r="D15" s="194"/>
      <c r="E15" s="194"/>
      <c r="F15" s="194"/>
      <c r="G15" s="194"/>
      <c r="H15" s="194"/>
      <c r="I15" s="194"/>
      <c r="J15" s="194"/>
      <c r="K15" s="194"/>
      <c r="L15" s="195"/>
      <c r="T15" s="27" t="str">
        <f>IF(S14=1,"TRUE","FALSE")</f>
        <v>TRUE</v>
      </c>
    </row>
    <row r="16" spans="1:20" ht="21" customHeight="1" x14ac:dyDescent="0.4">
      <c r="A16" s="47"/>
      <c r="B16" s="47"/>
      <c r="C16" s="47"/>
      <c r="D16" s="47"/>
      <c r="E16" s="47"/>
      <c r="F16" s="47"/>
      <c r="G16" s="47"/>
      <c r="H16" s="47"/>
      <c r="I16" s="47"/>
      <c r="J16" s="47"/>
      <c r="K16" s="47"/>
      <c r="L16" s="47"/>
    </row>
    <row r="17" spans="1:22" ht="21.75" customHeight="1" x14ac:dyDescent="0.4">
      <c r="A17" s="75" t="s">
        <v>211</v>
      </c>
      <c r="B17" s="75"/>
      <c r="C17" s="75"/>
      <c r="D17" s="75"/>
      <c r="E17" s="75"/>
      <c r="F17" s="75"/>
      <c r="G17" s="75"/>
      <c r="H17" s="75"/>
      <c r="I17" s="75"/>
      <c r="J17" s="75"/>
      <c r="K17" s="75"/>
      <c r="L17" s="75"/>
    </row>
    <row r="18" spans="1:22" ht="291" customHeight="1" x14ac:dyDescent="0.4">
      <c r="A18" s="71"/>
      <c r="B18" s="72"/>
      <c r="C18" s="72"/>
      <c r="D18" s="72"/>
      <c r="E18" s="72"/>
      <c r="F18" s="72"/>
      <c r="G18" s="72"/>
      <c r="H18" s="72"/>
      <c r="I18" s="72"/>
      <c r="J18" s="72"/>
      <c r="K18" s="72"/>
      <c r="L18" s="73"/>
    </row>
    <row r="19" spans="1:22" ht="30.75" customHeight="1" x14ac:dyDescent="0.4">
      <c r="A19" s="78" t="s">
        <v>26</v>
      </c>
      <c r="B19" s="79"/>
      <c r="C19" s="80"/>
      <c r="D19" s="80"/>
      <c r="E19" s="80"/>
      <c r="F19" s="80"/>
      <c r="G19" s="80"/>
      <c r="H19" s="80"/>
      <c r="I19" s="80"/>
      <c r="J19" s="80"/>
      <c r="K19" s="80"/>
      <c r="L19" s="81"/>
      <c r="M19" s="44" t="str">
        <f>IF(S19=FALSE,"重要事項を確認の上、チェックボックスをクリックしてください。","")</f>
        <v/>
      </c>
      <c r="S19" s="5" t="b">
        <v>1</v>
      </c>
    </row>
    <row r="20" spans="1:22" ht="21.95" customHeight="1" x14ac:dyDescent="0.4">
      <c r="A20" s="83"/>
      <c r="B20" s="83"/>
      <c r="C20" s="83"/>
      <c r="D20" s="83"/>
      <c r="E20" s="83"/>
      <c r="F20" s="83"/>
      <c r="G20" s="83"/>
      <c r="H20" s="83"/>
      <c r="I20" s="83"/>
      <c r="J20" s="83"/>
      <c r="K20" s="83"/>
      <c r="L20" s="83"/>
    </row>
    <row r="21" spans="1:22" ht="17.45" customHeight="1" x14ac:dyDescent="0.4">
      <c r="A21" s="110" t="s">
        <v>209</v>
      </c>
      <c r="B21" s="110"/>
      <c r="C21" s="110"/>
      <c r="D21" s="110"/>
      <c r="E21" s="110"/>
      <c r="F21" s="110"/>
      <c r="G21" s="110"/>
      <c r="H21" s="110"/>
      <c r="I21" s="110"/>
      <c r="J21" s="110"/>
      <c r="K21" s="110"/>
      <c r="L21" s="110"/>
    </row>
    <row r="22" spans="1:22" ht="15.75" x14ac:dyDescent="0.4">
      <c r="A22" s="111" t="s">
        <v>14</v>
      </c>
      <c r="B22" s="111"/>
      <c r="C22" s="111"/>
      <c r="D22" s="111" t="s">
        <v>13</v>
      </c>
      <c r="E22" s="111"/>
      <c r="F22" s="111"/>
      <c r="G22" s="111"/>
      <c r="H22" s="111"/>
      <c r="I22" s="111"/>
      <c r="J22" s="111"/>
      <c r="K22" s="111"/>
      <c r="L22" s="39" t="s">
        <v>32</v>
      </c>
      <c r="N22" s="41"/>
      <c r="O22" s="41"/>
      <c r="T22" s="28" t="str">
        <f>IF(G5="","",G5)</f>
        <v/>
      </c>
    </row>
    <row r="23" spans="1:22" ht="12.6" customHeight="1" x14ac:dyDescent="0.4">
      <c r="A23" s="82" t="s">
        <v>27</v>
      </c>
      <c r="B23" s="87" t="s">
        <v>30</v>
      </c>
      <c r="C23" s="88"/>
      <c r="D23" s="177" t="s">
        <v>185</v>
      </c>
      <c r="E23" s="177"/>
      <c r="F23" s="177"/>
      <c r="G23" s="177"/>
      <c r="H23" s="177"/>
      <c r="I23" s="177"/>
      <c r="J23" s="177"/>
      <c r="K23" s="177"/>
      <c r="L23" s="113" t="s">
        <v>33</v>
      </c>
      <c r="M23" s="44" t="str">
        <f>IF(D23="","氏名ふりがなを入力してください","")</f>
        <v/>
      </c>
      <c r="T23" s="29" t="str">
        <f>IF(D23="","",D23)</f>
        <v>しゃきょう　たろう</v>
      </c>
      <c r="U23" s="12" t="s">
        <v>66</v>
      </c>
    </row>
    <row r="24" spans="1:22" ht="28.5" customHeight="1" x14ac:dyDescent="0.4">
      <c r="A24" s="82"/>
      <c r="B24" s="85" t="s">
        <v>5</v>
      </c>
      <c r="C24" s="86"/>
      <c r="D24" s="178" t="s">
        <v>184</v>
      </c>
      <c r="E24" s="178"/>
      <c r="F24" s="178"/>
      <c r="G24" s="178"/>
      <c r="H24" s="178"/>
      <c r="I24" s="178"/>
      <c r="J24" s="178"/>
      <c r="K24" s="178"/>
      <c r="L24" s="114"/>
      <c r="M24" s="44" t="str">
        <f>IF(D24="","氏名を入力してください","")</f>
        <v/>
      </c>
      <c r="S24" s="5">
        <v>2</v>
      </c>
      <c r="T24" s="29" t="str">
        <f>IF(D24="","",D24)</f>
        <v>社教　太郎</v>
      </c>
    </row>
    <row r="25" spans="1:22" s="17" customFormat="1" ht="12.6" customHeight="1" x14ac:dyDescent="0.4">
      <c r="A25" s="112" t="s">
        <v>28</v>
      </c>
      <c r="B25" s="87" t="s">
        <v>0</v>
      </c>
      <c r="C25" s="88"/>
      <c r="D25" s="177" t="s">
        <v>186</v>
      </c>
      <c r="E25" s="177"/>
      <c r="F25" s="177"/>
      <c r="G25" s="177"/>
      <c r="H25" s="177"/>
      <c r="I25" s="177"/>
      <c r="J25" s="177"/>
      <c r="K25" s="177"/>
      <c r="L25" s="115" t="s">
        <v>29</v>
      </c>
      <c r="M25" s="43"/>
      <c r="T25" s="34" t="str">
        <f>IF(S24=1,"TRUE","FALSE")</f>
        <v>FALSE</v>
      </c>
    </row>
    <row r="26" spans="1:22" ht="28.5" customHeight="1" x14ac:dyDescent="0.4">
      <c r="A26" s="112"/>
      <c r="B26" s="85" t="s">
        <v>5</v>
      </c>
      <c r="C26" s="86"/>
      <c r="D26" s="178" t="s">
        <v>187</v>
      </c>
      <c r="E26" s="178"/>
      <c r="F26" s="178"/>
      <c r="G26" s="178"/>
      <c r="H26" s="178"/>
      <c r="I26" s="178"/>
      <c r="J26" s="178"/>
      <c r="K26" s="178"/>
      <c r="L26" s="116"/>
      <c r="M26" s="42"/>
      <c r="T26" s="29" t="str">
        <f>IF(D25="","",D25)</f>
        <v>しゃきょうせんせい</v>
      </c>
      <c r="U26" s="17" t="s">
        <v>67</v>
      </c>
      <c r="V26" s="17"/>
    </row>
    <row r="27" spans="1:22" ht="22.5" customHeight="1" x14ac:dyDescent="0.4">
      <c r="A27" s="132" t="s">
        <v>1</v>
      </c>
      <c r="B27" s="132"/>
      <c r="C27" s="132"/>
      <c r="D27" s="151"/>
      <c r="E27" s="151"/>
      <c r="F27" s="151"/>
      <c r="G27" s="151"/>
      <c r="H27" s="151"/>
      <c r="I27" s="151"/>
      <c r="J27" s="151"/>
      <c r="K27" s="151"/>
      <c r="L27" s="11" t="s">
        <v>9</v>
      </c>
      <c r="M27" s="44"/>
      <c r="S27" s="35">
        <v>1</v>
      </c>
      <c r="T27" s="45" t="str">
        <f>IF(D26="","",D26)</f>
        <v>シャキョー先生</v>
      </c>
    </row>
    <row r="28" spans="1:22" ht="18" customHeight="1" x14ac:dyDescent="0.4">
      <c r="A28" s="132" t="s">
        <v>31</v>
      </c>
      <c r="B28" s="132"/>
      <c r="C28" s="132"/>
      <c r="D28" s="4" t="s">
        <v>25</v>
      </c>
      <c r="E28" s="59">
        <v>1957</v>
      </c>
      <c r="F28" s="12" t="s">
        <v>22</v>
      </c>
      <c r="G28" s="60">
        <v>5</v>
      </c>
      <c r="H28" s="2" t="s">
        <v>7</v>
      </c>
      <c r="I28" s="60">
        <v>22</v>
      </c>
      <c r="J28" s="2" t="s">
        <v>8</v>
      </c>
      <c r="K28" s="13"/>
      <c r="L28" s="11" t="s">
        <v>9</v>
      </c>
      <c r="M28" s="44" t="str">
        <f>IF(OR(E28="",G28="",I28=""),"生年月日を入力してください","")</f>
        <v/>
      </c>
      <c r="S28" s="5">
        <v>3</v>
      </c>
      <c r="T28" s="34" t="str" cm="1">
        <f t="array" ref="T28">_xlfn.IFS(S28=1,"男性",S28=2,"女性",S28=3,"無回答")</f>
        <v>無回答</v>
      </c>
      <c r="U28" s="12" t="s">
        <v>1</v>
      </c>
    </row>
    <row r="29" spans="1:22" ht="13.5" customHeight="1" x14ac:dyDescent="0.4">
      <c r="A29" s="82" t="s">
        <v>4</v>
      </c>
      <c r="B29" s="133" t="s">
        <v>39</v>
      </c>
      <c r="C29" s="134"/>
      <c r="D29" s="14" t="s">
        <v>15</v>
      </c>
      <c r="E29" s="61" t="s">
        <v>188</v>
      </c>
      <c r="F29" s="20" t="s">
        <v>16</v>
      </c>
      <c r="G29" s="61" t="s">
        <v>189</v>
      </c>
      <c r="H29" s="156"/>
      <c r="I29" s="156"/>
      <c r="J29" s="156"/>
      <c r="K29" s="156"/>
      <c r="L29" s="115" t="s">
        <v>12</v>
      </c>
      <c r="M29" s="44" t="str">
        <f>IF(OR(E29="",G29=""),"郵便番号を入力してください","")</f>
        <v/>
      </c>
      <c r="T29" s="27" t="str">
        <f>IF(OR(E28="",G28="",I28=""),"",E28&amp;F28&amp;G28&amp;H28&amp;I28&amp;J28)</f>
        <v>1957年5月22日</v>
      </c>
      <c r="U29" s="12" t="s">
        <v>69</v>
      </c>
    </row>
    <row r="30" spans="1:22" ht="26.1" customHeight="1" x14ac:dyDescent="0.4">
      <c r="A30" s="82"/>
      <c r="B30" s="135"/>
      <c r="C30" s="136"/>
      <c r="D30" s="36" t="s">
        <v>23</v>
      </c>
      <c r="E30" s="171" t="s">
        <v>81</v>
      </c>
      <c r="F30" s="171"/>
      <c r="G30" s="37" t="s">
        <v>24</v>
      </c>
      <c r="H30" s="172" t="s">
        <v>190</v>
      </c>
      <c r="I30" s="172"/>
      <c r="J30" s="172"/>
      <c r="K30" s="173"/>
      <c r="L30" s="116"/>
      <c r="M30" s="44" t="str">
        <f>IF(OR(E30="",H30=""),"住所を入力してください","")</f>
        <v/>
      </c>
      <c r="T30" s="46" t="str">
        <f>IF(OR(E29="",G29=""),"",E29&amp;F29&amp;G29)</f>
        <v>030-8570</v>
      </c>
      <c r="U30" s="12" t="s">
        <v>70</v>
      </c>
    </row>
    <row r="31" spans="1:22" ht="37.5" customHeight="1" x14ac:dyDescent="0.4">
      <c r="A31" s="82"/>
      <c r="B31" s="137" t="s">
        <v>40</v>
      </c>
      <c r="C31" s="138"/>
      <c r="D31" s="174" t="s">
        <v>191</v>
      </c>
      <c r="E31" s="175"/>
      <c r="F31" s="3" t="s">
        <v>65</v>
      </c>
      <c r="G31" s="65" t="s">
        <v>192</v>
      </c>
      <c r="H31" s="3" t="s">
        <v>65</v>
      </c>
      <c r="I31" s="175" t="s">
        <v>193</v>
      </c>
      <c r="J31" s="175"/>
      <c r="K31" s="176"/>
      <c r="L31" s="18" t="s">
        <v>33</v>
      </c>
      <c r="M31" s="44" t="str">
        <f>IF(OR(D31="",G31="",I31=""),"電話番号を入力してください","")</f>
        <v/>
      </c>
      <c r="T31" s="27" t="str">
        <f>IF(E30="","",E30)</f>
        <v>青森市</v>
      </c>
      <c r="U31" s="12" t="s">
        <v>165</v>
      </c>
    </row>
    <row r="32" spans="1:22" ht="37.5" customHeight="1" x14ac:dyDescent="0.4">
      <c r="A32" s="82"/>
      <c r="B32" s="139" t="s">
        <v>2</v>
      </c>
      <c r="C32" s="140"/>
      <c r="D32" s="141"/>
      <c r="E32" s="118"/>
      <c r="F32" s="3" t="s">
        <v>65</v>
      </c>
      <c r="G32" s="9"/>
      <c r="H32" s="3" t="s">
        <v>65</v>
      </c>
      <c r="I32" s="118"/>
      <c r="J32" s="118"/>
      <c r="K32" s="119"/>
      <c r="L32" s="18" t="s">
        <v>33</v>
      </c>
      <c r="M32" s="42"/>
      <c r="T32" s="34" t="str">
        <f>IF(OR(E30="",H30=""),"",E30&amp;H30)</f>
        <v>青森市長島一丁目1-1</v>
      </c>
      <c r="U32" s="12" t="s">
        <v>72</v>
      </c>
    </row>
    <row r="33" spans="1:21" ht="37.5" customHeight="1" x14ac:dyDescent="0.4">
      <c r="A33" s="82"/>
      <c r="B33" s="107" t="s">
        <v>162</v>
      </c>
      <c r="C33" s="108"/>
      <c r="D33" s="163" t="s">
        <v>194</v>
      </c>
      <c r="E33" s="164"/>
      <c r="F33" s="164"/>
      <c r="G33" s="38" t="s">
        <v>161</v>
      </c>
      <c r="H33" s="158" t="s">
        <v>195</v>
      </c>
      <c r="I33" s="158"/>
      <c r="J33" s="158"/>
      <c r="K33" s="159"/>
      <c r="L33" s="19" t="s">
        <v>33</v>
      </c>
      <c r="M33" s="44" t="str">
        <f>IF(OR(D33="",H33=""),"Emailアドレスを入力してください","")</f>
        <v/>
      </c>
      <c r="S33" s="5">
        <v>1</v>
      </c>
      <c r="T33" s="27" t="str">
        <f>IF(OR(D31="",G31="",I31=""),"",D31&amp;F31&amp;G31&amp;H31&amp;I31)</f>
        <v>△△△－××××－○○○○</v>
      </c>
      <c r="U33" s="12" t="s">
        <v>73</v>
      </c>
    </row>
    <row r="34" spans="1:21" x14ac:dyDescent="0.4">
      <c r="A34" s="102" t="s">
        <v>205</v>
      </c>
      <c r="B34" s="102"/>
      <c r="C34" s="102"/>
      <c r="D34" s="102"/>
      <c r="E34" s="102"/>
      <c r="F34" s="102"/>
      <c r="G34" s="102"/>
      <c r="H34" s="102"/>
      <c r="I34" s="102"/>
      <c r="J34" s="102"/>
      <c r="K34" s="102"/>
      <c r="L34" s="44" t="str">
        <f>IF(AND(T34="FALSE",T36="FALSE",T38="FALSE"),"連絡先（電話、FAX、Email）は１つ以上公開してください","")</f>
        <v/>
      </c>
      <c r="M34" s="15"/>
      <c r="T34" s="27" t="str">
        <f>IF(S33=1,"TRUE","FALSE")</f>
        <v>TRUE</v>
      </c>
      <c r="U34" s="12" t="s">
        <v>74</v>
      </c>
    </row>
    <row r="35" spans="1:21" ht="10.5" customHeight="1" x14ac:dyDescent="0.4">
      <c r="L35" s="15"/>
      <c r="M35" s="15"/>
      <c r="S35" s="5">
        <v>2</v>
      </c>
      <c r="T35" s="27" t="str">
        <f>IF(OR(D32="",G32="",I32=""),"",D32&amp;F32&amp;G32&amp;H32&amp;I32)</f>
        <v/>
      </c>
      <c r="U35" s="12" t="s">
        <v>75</v>
      </c>
    </row>
    <row r="36" spans="1:21" ht="18" customHeight="1" x14ac:dyDescent="0.4">
      <c r="M36" s="15"/>
      <c r="S36" s="12"/>
      <c r="T36" s="27" t="str">
        <f>IF(S35=1,"TRUE","FALSE")</f>
        <v>FALSE</v>
      </c>
      <c r="U36" s="12" t="s">
        <v>76</v>
      </c>
    </row>
    <row r="37" spans="1:21" ht="18" customHeight="1" x14ac:dyDescent="0.4">
      <c r="M37" s="15"/>
      <c r="S37" s="5">
        <v>1</v>
      </c>
      <c r="T37" s="27" t="str">
        <f>IF(OR(D33="",H33=""),"",D33&amp;G33&amp;H33)</f>
        <v>tarou_shakyo＠aomori.com</v>
      </c>
      <c r="U37" s="12" t="s">
        <v>77</v>
      </c>
    </row>
    <row r="38" spans="1:21" ht="18" customHeight="1" x14ac:dyDescent="0.4">
      <c r="M38" s="15"/>
      <c r="T38" s="27" t="str">
        <f>IF(S37=1,"TRUE","FALSE")</f>
        <v>TRUE</v>
      </c>
      <c r="U38" s="12" t="s">
        <v>78</v>
      </c>
    </row>
    <row r="39" spans="1:21" ht="18" customHeight="1" x14ac:dyDescent="0.4">
      <c r="A39" s="131" t="s">
        <v>183</v>
      </c>
      <c r="B39" s="131"/>
      <c r="C39" s="131"/>
      <c r="D39" s="131"/>
      <c r="E39" s="131"/>
      <c r="F39" s="131"/>
      <c r="G39" s="131"/>
      <c r="H39" s="131"/>
      <c r="I39" s="131"/>
      <c r="J39" s="131"/>
      <c r="K39" s="131"/>
      <c r="L39" s="131"/>
      <c r="M39" s="15"/>
    </row>
    <row r="40" spans="1:21" ht="18" customHeight="1" x14ac:dyDescent="0.4">
      <c r="A40" s="40" t="s">
        <v>14</v>
      </c>
      <c r="B40" s="126" t="s">
        <v>13</v>
      </c>
      <c r="C40" s="127"/>
      <c r="D40" s="127"/>
      <c r="E40" s="127"/>
      <c r="F40" s="127"/>
      <c r="G40" s="127"/>
      <c r="H40" s="127"/>
      <c r="I40" s="127"/>
      <c r="J40" s="127"/>
      <c r="K40" s="127"/>
      <c r="L40" s="128"/>
      <c r="M40" s="15"/>
    </row>
    <row r="41" spans="1:21" ht="23.25" customHeight="1" x14ac:dyDescent="0.4">
      <c r="A41" s="103" t="s">
        <v>208</v>
      </c>
      <c r="B41" s="22" t="s">
        <v>37</v>
      </c>
      <c r="C41" s="165" t="s">
        <v>196</v>
      </c>
      <c r="D41" s="166"/>
      <c r="E41" s="166"/>
      <c r="F41" s="166"/>
      <c r="G41" s="166"/>
      <c r="H41" s="166"/>
      <c r="I41" s="166"/>
      <c r="J41" s="166"/>
      <c r="K41" s="166"/>
      <c r="L41" s="167"/>
      <c r="M41" s="44" t="str">
        <f>IF(AND(C41="",C42=""),"指導内容を入力してください","")</f>
        <v/>
      </c>
      <c r="S41" s="28"/>
      <c r="T41" s="27" t="str">
        <f>IF(C41="","",C41)</f>
        <v>青森県の歴史・文化に関する講座</v>
      </c>
    </row>
    <row r="42" spans="1:21" ht="72.75" customHeight="1" x14ac:dyDescent="0.4">
      <c r="A42" s="104"/>
      <c r="B42" s="23" t="s">
        <v>38</v>
      </c>
      <c r="C42" s="168" t="s">
        <v>197</v>
      </c>
      <c r="D42" s="169"/>
      <c r="E42" s="169"/>
      <c r="F42" s="169"/>
      <c r="G42" s="169"/>
      <c r="H42" s="169"/>
      <c r="I42" s="169"/>
      <c r="J42" s="169"/>
      <c r="K42" s="169"/>
      <c r="L42" s="170"/>
      <c r="M42" s="44" t="str">
        <f>IF(AND(C42="",C43=""),"指導詳細を入力してください","")</f>
        <v/>
      </c>
      <c r="S42" s="28"/>
      <c r="T42" s="27" t="str">
        <f>IF(C42="","",C42)</f>
        <v>青森県の歴史や文化についてイラストや動画を用いて、わかりやすく、楽しく指導します。（対象：高校生～一般）</v>
      </c>
    </row>
    <row r="43" spans="1:21" ht="53.1" customHeight="1" x14ac:dyDescent="0.4">
      <c r="A43" s="105" t="s">
        <v>21</v>
      </c>
      <c r="B43" s="106"/>
      <c r="C43" s="99"/>
      <c r="D43" s="100"/>
      <c r="E43" s="100"/>
      <c r="F43" s="100"/>
      <c r="G43" s="100"/>
      <c r="H43" s="100"/>
      <c r="I43" s="100"/>
      <c r="J43" s="100"/>
      <c r="K43" s="100"/>
      <c r="L43" s="101"/>
      <c r="M43" s="44"/>
      <c r="T43" s="27" t="str">
        <f>IF(C43="","",C43)</f>
        <v/>
      </c>
    </row>
    <row r="44" spans="1:21" ht="105.6" customHeight="1" x14ac:dyDescent="0.4">
      <c r="A44" s="105" t="s">
        <v>34</v>
      </c>
      <c r="B44" s="106"/>
      <c r="C44" s="162" t="s">
        <v>198</v>
      </c>
      <c r="D44" s="157"/>
      <c r="E44" s="157"/>
      <c r="F44" s="157"/>
      <c r="G44" s="157"/>
      <c r="H44" s="157"/>
      <c r="I44" s="157"/>
      <c r="J44" s="157"/>
      <c r="K44" s="157"/>
      <c r="L44" s="161"/>
      <c r="M44" s="44" t="str">
        <f>IF(C44="","指導歴・学習歴等を入力してください","")</f>
        <v/>
      </c>
      <c r="T44" s="27" t="str">
        <f t="shared" ref="T44" si="0">IF(C44="","",C44)</f>
        <v>R4.9　青森県歴史クラブ設立。
R5.9　地域キャンパス講座「意外と知られていない青森の歴史」講師（県総合社会教育センター）</v>
      </c>
    </row>
    <row r="45" spans="1:21" ht="46.5" customHeight="1" x14ac:dyDescent="0.4">
      <c r="A45" s="105" t="s">
        <v>41</v>
      </c>
      <c r="B45" s="106"/>
      <c r="C45" s="162" t="s">
        <v>199</v>
      </c>
      <c r="D45" s="157"/>
      <c r="E45" s="157"/>
      <c r="F45" s="157"/>
      <c r="G45" s="157"/>
      <c r="H45" s="157"/>
      <c r="I45" s="157"/>
      <c r="J45" s="157"/>
      <c r="K45" s="157"/>
      <c r="L45" s="161"/>
      <c r="M45" s="44"/>
      <c r="T45" s="27" t="str">
        <f>IF(C45="","",C45)</f>
        <v>高等学校教諭一種免許状（地理歴史）</v>
      </c>
    </row>
    <row r="46" spans="1:21" ht="47.25" customHeight="1" x14ac:dyDescent="0.4">
      <c r="A46" s="107" t="s">
        <v>160</v>
      </c>
      <c r="B46" s="108"/>
      <c r="C46" s="7" t="s">
        <v>18</v>
      </c>
      <c r="D46" s="109" t="s">
        <v>204</v>
      </c>
      <c r="E46" s="109"/>
      <c r="F46" s="157" t="s">
        <v>200</v>
      </c>
      <c r="G46" s="157"/>
      <c r="H46" s="157"/>
      <c r="I46" s="157"/>
      <c r="J46" s="157"/>
      <c r="K46" s="157"/>
      <c r="L46" s="161"/>
      <c r="M46" s="44" t="str">
        <f>IF(AND(R46=2,F46=""),"指導可能地域を具体的に入力してください","")</f>
        <v/>
      </c>
      <c r="R46" s="5">
        <v>2</v>
      </c>
      <c r="S46" s="12" t="str">
        <f>IF(R46=1,"県内全域","一部地域のみ")</f>
        <v>一部地域のみ</v>
      </c>
      <c r="T46" s="27" t="str">
        <f>IF(F46="","",F46)</f>
        <v>青森市及び近隣市町村</v>
      </c>
    </row>
    <row r="47" spans="1:21" ht="47.25" customHeight="1" x14ac:dyDescent="0.4">
      <c r="A47" s="105" t="s">
        <v>35</v>
      </c>
      <c r="B47" s="106"/>
      <c r="C47" s="8"/>
      <c r="D47" s="109" t="s">
        <v>175</v>
      </c>
      <c r="E47" s="109"/>
      <c r="F47" s="157" t="s">
        <v>201</v>
      </c>
      <c r="G47" s="157"/>
      <c r="H47" s="157"/>
      <c r="I47" s="157"/>
      <c r="J47" s="157"/>
      <c r="K47" s="157"/>
      <c r="L47" s="161"/>
      <c r="M47" s="44" t="str">
        <f>IF(AND(R47=2,F47=""),"指導可能日時を具体的に入力してください","")</f>
        <v/>
      </c>
      <c r="R47" s="5">
        <v>2</v>
      </c>
      <c r="S47" s="12" t="str">
        <f>IF(R47=1,"いつでも","制限あり")</f>
        <v>制限あり</v>
      </c>
      <c r="T47" s="27" t="str">
        <f>IF(F47="","",F47)</f>
        <v>月～金曜日の日中（9：00頃～17：00頃であれば可）</v>
      </c>
    </row>
    <row r="48" spans="1:21" ht="47.25" customHeight="1" x14ac:dyDescent="0.4">
      <c r="A48" s="105" t="s">
        <v>36</v>
      </c>
      <c r="B48" s="106"/>
      <c r="C48" s="16"/>
      <c r="D48" s="109" t="s">
        <v>19</v>
      </c>
      <c r="E48" s="109"/>
      <c r="F48" s="157" t="s">
        <v>202</v>
      </c>
      <c r="G48" s="158"/>
      <c r="H48" s="158"/>
      <c r="I48" s="158"/>
      <c r="J48" s="158"/>
      <c r="K48" s="158"/>
      <c r="L48" s="159"/>
      <c r="M48" s="44"/>
      <c r="R48" s="5">
        <v>2</v>
      </c>
      <c r="S48" s="12" t="str">
        <f>IF(R48=1,"有償","無償可")</f>
        <v>無償可</v>
      </c>
      <c r="T48" s="27" t="str">
        <f>IF(F48="","",F48)</f>
        <v>謝金は不要だが、教材費等が発生する場合の実費は必要。また、会場が青森市外であれば交通費を支給していただきたい。</v>
      </c>
    </row>
    <row r="49" spans="1:20" ht="47.25" customHeight="1" x14ac:dyDescent="0.4">
      <c r="A49" s="107" t="s">
        <v>163</v>
      </c>
      <c r="B49" s="108"/>
      <c r="C49" s="160" t="s">
        <v>203</v>
      </c>
      <c r="D49" s="158"/>
      <c r="E49" s="158"/>
      <c r="F49" s="158"/>
      <c r="G49" s="158"/>
      <c r="H49" s="158"/>
      <c r="I49" s="158"/>
      <c r="J49" s="158"/>
      <c r="K49" s="158"/>
      <c r="L49" s="159"/>
      <c r="M49" s="44"/>
      <c r="R49" s="10"/>
      <c r="T49" s="27" t="str">
        <f t="shared" ref="T49:T50" si="1">IF(C49="","",C49)</f>
        <v>https://www.instagram.com/teacher_shakyo</v>
      </c>
    </row>
    <row r="50" spans="1:20" ht="47.25" customHeight="1" x14ac:dyDescent="0.4">
      <c r="A50" s="105" t="s">
        <v>20</v>
      </c>
      <c r="B50" s="106"/>
      <c r="C50" s="99"/>
      <c r="D50" s="100"/>
      <c r="E50" s="100"/>
      <c r="F50" s="100"/>
      <c r="G50" s="100"/>
      <c r="H50" s="100"/>
      <c r="I50" s="100"/>
      <c r="J50" s="100"/>
      <c r="K50" s="100"/>
      <c r="L50" s="101"/>
      <c r="M50" s="44"/>
      <c r="R50" s="10"/>
      <c r="T50" s="27" t="str">
        <f t="shared" si="1"/>
        <v/>
      </c>
    </row>
    <row r="51" spans="1:20" ht="21" customHeight="1" x14ac:dyDescent="0.4">
      <c r="A51" s="102"/>
      <c r="B51" s="102"/>
      <c r="C51" s="83"/>
      <c r="D51" s="83"/>
      <c r="E51" s="83"/>
      <c r="F51" s="83"/>
      <c r="G51" s="83"/>
      <c r="H51" s="83"/>
      <c r="I51" s="83"/>
      <c r="J51" s="83"/>
      <c r="K51" s="83"/>
      <c r="L51" s="83"/>
    </row>
    <row r="52" spans="1:20" ht="73.5" customHeight="1" x14ac:dyDescent="0.4">
      <c r="F52" s="94" t="s">
        <v>17</v>
      </c>
      <c r="G52" s="95"/>
      <c r="H52" s="92" t="s">
        <v>42</v>
      </c>
      <c r="I52" s="93"/>
      <c r="J52" s="93"/>
      <c r="K52" s="93"/>
      <c r="L52" s="93"/>
    </row>
  </sheetData>
  <sheetProtection algorithmName="SHA-512" hashValue="yu4Yz1n21Wb3RfdqXnpa3Eb04D5OVUzGkOVvzwqq3z2fpJdq3c53/Kx5VdmECZcycMfOf1Ba8SC5ffBTRc4Q1w==" saltValue="IWQv9SaGMbYiFpJA7k7eRw==" spinCount="100000" sheet="1" objects="1" scenarios="1" selectLockedCells="1"/>
  <mergeCells count="78">
    <mergeCell ref="A51:L51"/>
    <mergeCell ref="F52:G52"/>
    <mergeCell ref="H52:L52"/>
    <mergeCell ref="A48:B48"/>
    <mergeCell ref="D48:E48"/>
    <mergeCell ref="F48:L48"/>
    <mergeCell ref="A49:B49"/>
    <mergeCell ref="C49:L49"/>
    <mergeCell ref="A50:B50"/>
    <mergeCell ref="C50:L50"/>
    <mergeCell ref="A46:B46"/>
    <mergeCell ref="D46:E46"/>
    <mergeCell ref="F46:L46"/>
    <mergeCell ref="A47:B47"/>
    <mergeCell ref="D47:E47"/>
    <mergeCell ref="F47:L47"/>
    <mergeCell ref="A43:B43"/>
    <mergeCell ref="C43:L43"/>
    <mergeCell ref="A44:B44"/>
    <mergeCell ref="C44:L44"/>
    <mergeCell ref="A45:B45"/>
    <mergeCell ref="C45:L45"/>
    <mergeCell ref="D33:F33"/>
    <mergeCell ref="H33:K33"/>
    <mergeCell ref="A34:K34"/>
    <mergeCell ref="A39:L39"/>
    <mergeCell ref="B40:L40"/>
    <mergeCell ref="A41:A42"/>
    <mergeCell ref="C41:L41"/>
    <mergeCell ref="C42:L42"/>
    <mergeCell ref="L29:L30"/>
    <mergeCell ref="E30:F30"/>
    <mergeCell ref="H30:K30"/>
    <mergeCell ref="B31:C31"/>
    <mergeCell ref="D31:E31"/>
    <mergeCell ref="I31:K31"/>
    <mergeCell ref="A27:C27"/>
    <mergeCell ref="D27:K27"/>
    <mergeCell ref="A28:C28"/>
    <mergeCell ref="A29:A33"/>
    <mergeCell ref="B29:C30"/>
    <mergeCell ref="H29:K29"/>
    <mergeCell ref="B32:C32"/>
    <mergeCell ref="D32:E32"/>
    <mergeCell ref="I32:K32"/>
    <mergeCell ref="B33:C33"/>
    <mergeCell ref="A25:A26"/>
    <mergeCell ref="B25:C25"/>
    <mergeCell ref="D25:K25"/>
    <mergeCell ref="L25:L26"/>
    <mergeCell ref="B26:C26"/>
    <mergeCell ref="D26:K26"/>
    <mergeCell ref="A23:A24"/>
    <mergeCell ref="B23:C23"/>
    <mergeCell ref="D23:K23"/>
    <mergeCell ref="L23:L24"/>
    <mergeCell ref="B24:C24"/>
    <mergeCell ref="D24:K24"/>
    <mergeCell ref="A17:L17"/>
    <mergeCell ref="A18:L18"/>
    <mergeCell ref="A19:L19"/>
    <mergeCell ref="A20:L20"/>
    <mergeCell ref="A21:L21"/>
    <mergeCell ref="A22:C22"/>
    <mergeCell ref="D22:K22"/>
    <mergeCell ref="A7:L7"/>
    <mergeCell ref="A10:C10"/>
    <mergeCell ref="D10:L10"/>
    <mergeCell ref="A12:L12"/>
    <mergeCell ref="B14:C14"/>
    <mergeCell ref="D14:L14"/>
    <mergeCell ref="A1:L1"/>
    <mergeCell ref="A2:L2"/>
    <mergeCell ref="D4:F4"/>
    <mergeCell ref="A5:B5"/>
    <mergeCell ref="D6:F6"/>
    <mergeCell ref="G6:I6"/>
    <mergeCell ref="J6:L6"/>
  </mergeCells>
  <phoneticPr fontId="28"/>
  <conditionalFormatting sqref="C43:L43">
    <cfRule type="containsBlanks" dxfId="28" priority="17">
      <formula>LEN(TRIM(C43))=0</formula>
    </cfRule>
  </conditionalFormatting>
  <conditionalFormatting sqref="C50:L50">
    <cfRule type="containsBlanks" dxfId="27" priority="18">
      <formula>LEN(TRIM(C50))=0</formula>
    </cfRule>
  </conditionalFormatting>
  <conditionalFormatting sqref="D28:E28">
    <cfRule type="containsBlanks" dxfId="26" priority="30">
      <formula>LEN(TRIM(D28))=0</formula>
    </cfRule>
  </conditionalFormatting>
  <conditionalFormatting sqref="D32:E32">
    <cfRule type="containsBlanks" dxfId="25" priority="26">
      <formula>LEN(TRIM(D32))=0</formula>
    </cfRule>
  </conditionalFormatting>
  <conditionalFormatting sqref="E29">
    <cfRule type="containsBlanks" dxfId="23" priority="28">
      <formula>LEN(TRIM(E29))=0</formula>
    </cfRule>
  </conditionalFormatting>
  <conditionalFormatting sqref="G28:G29">
    <cfRule type="containsBlanks" dxfId="20" priority="27">
      <formula>LEN(TRIM(G28))=0</formula>
    </cfRule>
  </conditionalFormatting>
  <conditionalFormatting sqref="G32">
    <cfRule type="containsBlanks" dxfId="19" priority="23">
      <formula>LEN(TRIM(G32))=0</formula>
    </cfRule>
  </conditionalFormatting>
  <conditionalFormatting sqref="I28">
    <cfRule type="containsBlanks" dxfId="16" priority="29">
      <formula>LEN(TRIM(I28))=0</formula>
    </cfRule>
  </conditionalFormatting>
  <conditionalFormatting sqref="I32:K32">
    <cfRule type="containsBlanks" dxfId="15" priority="22">
      <formula>LEN(TRIM(I32))=0</formula>
    </cfRule>
  </conditionalFormatting>
  <conditionalFormatting sqref="A5:C5">
    <cfRule type="containsBlanks" dxfId="14" priority="15">
      <formula>LEN(TRIM(A5))=0</formula>
    </cfRule>
  </conditionalFormatting>
  <conditionalFormatting sqref="D14">
    <cfRule type="containsBlanks" dxfId="13" priority="14">
      <formula>LEN(TRIM(D14))=0</formula>
    </cfRule>
  </conditionalFormatting>
  <conditionalFormatting sqref="D23:K26">
    <cfRule type="containsBlanks" dxfId="12" priority="13">
      <formula>LEN(TRIM(D23))=0</formula>
    </cfRule>
  </conditionalFormatting>
  <conditionalFormatting sqref="D33:F33">
    <cfRule type="containsBlanks" dxfId="11" priority="12">
      <formula>LEN(TRIM(D33))=0</formula>
    </cfRule>
  </conditionalFormatting>
  <conditionalFormatting sqref="H33:K33">
    <cfRule type="containsBlanks" dxfId="10" priority="11">
      <formula>LEN(TRIM(H33))=0</formula>
    </cfRule>
  </conditionalFormatting>
  <conditionalFormatting sqref="D31:E31">
    <cfRule type="containsBlanks" dxfId="9" priority="10">
      <formula>LEN(TRIM(D31))=0</formula>
    </cfRule>
  </conditionalFormatting>
  <conditionalFormatting sqref="G31">
    <cfRule type="containsBlanks" dxfId="8" priority="9">
      <formula>LEN(TRIM(G31))=0</formula>
    </cfRule>
  </conditionalFormatting>
  <conditionalFormatting sqref="I31:K31">
    <cfRule type="containsBlanks" dxfId="7" priority="8">
      <formula>LEN(TRIM(I31))=0</formula>
    </cfRule>
  </conditionalFormatting>
  <conditionalFormatting sqref="E30:F30">
    <cfRule type="containsBlanks" dxfId="6" priority="7">
      <formula>LEN(TRIM(E30))=0</formula>
    </cfRule>
  </conditionalFormatting>
  <conditionalFormatting sqref="H30:K30">
    <cfRule type="containsBlanks" dxfId="5" priority="6">
      <formula>LEN(TRIM(H30))=0</formula>
    </cfRule>
  </conditionalFormatting>
  <conditionalFormatting sqref="C41:L42">
    <cfRule type="containsBlanks" dxfId="4" priority="5">
      <formula>LEN(TRIM(C41))=0</formula>
    </cfRule>
  </conditionalFormatting>
  <conditionalFormatting sqref="C44:L44">
    <cfRule type="containsBlanks" dxfId="3" priority="4">
      <formula>LEN(TRIM(C44))=0</formula>
    </cfRule>
  </conditionalFormatting>
  <conditionalFormatting sqref="C45:L45">
    <cfRule type="containsBlanks" dxfId="2" priority="3">
      <formula>LEN(TRIM(C45))=0</formula>
    </cfRule>
  </conditionalFormatting>
  <conditionalFormatting sqref="F46:L48">
    <cfRule type="containsBlanks" dxfId="1" priority="2">
      <formula>LEN(TRIM(F46))=0</formula>
    </cfRule>
  </conditionalFormatting>
  <conditionalFormatting sqref="C49:L49">
    <cfRule type="containsBlanks" dxfId="0" priority="1">
      <formula>LEN(TRIM(C49))=0</formula>
    </cfRule>
  </conditionalFormatting>
  <hyperlinks>
    <hyperlink ref="C49" r:id="rId1" xr:uid="{C9D8DEFA-8955-4077-8884-759A53B394A0}"/>
  </hyperlinks>
  <pageMargins left="0.72" right="0.24" top="0.75" bottom="0.75" header="0.3" footer="0.3"/>
  <pageSetup paperSize="9" scale="68" orientation="portrait" r:id="rId2"/>
  <rowBreaks count="1" manualBreakCount="1">
    <brk id="34" max="11" man="1"/>
  </rowBreaks>
  <drawing r:id="rId3"/>
  <legacyDrawing r:id="rId4"/>
  <mc:AlternateContent xmlns:mc="http://schemas.openxmlformats.org/markup-compatibility/2006">
    <mc:Choice Requires="x14">
      <controls>
        <mc:AlternateContent xmlns:mc="http://schemas.openxmlformats.org/markup-compatibility/2006">
          <mc:Choice Requires="x14">
            <control shapeId="19457" r:id="rId5" name="承諾チェックボックス">
              <controlPr defaultSize="0" autoFill="0" autoLine="0" autoPict="0">
                <anchor moveWithCells="1">
                  <from>
                    <xdr:col>2</xdr:col>
                    <xdr:colOff>790575</xdr:colOff>
                    <xdr:row>18</xdr:row>
                    <xdr:rowOff>19050</xdr:rowOff>
                  </from>
                  <to>
                    <xdr:col>2</xdr:col>
                    <xdr:colOff>1190625</xdr:colOff>
                    <xdr:row>18</xdr:row>
                    <xdr:rowOff>361950</xdr:rowOff>
                  </to>
                </anchor>
              </controlPr>
            </control>
          </mc:Choice>
        </mc:AlternateContent>
        <mc:AlternateContent xmlns:mc="http://schemas.openxmlformats.org/markup-compatibility/2006">
          <mc:Choice Requires="x14">
            <control shapeId="19458" r:id="rId6" name="氏名非公開">
              <controlPr locked="0" defaultSize="0" autoFill="0" autoLine="0" autoPict="0">
                <anchor moveWithCells="1">
                  <from>
                    <xdr:col>11</xdr:col>
                    <xdr:colOff>114300</xdr:colOff>
                    <xdr:row>23</xdr:row>
                    <xdr:rowOff>38100</xdr:rowOff>
                  </from>
                  <to>
                    <xdr:col>11</xdr:col>
                    <xdr:colOff>685800</xdr:colOff>
                    <xdr:row>24</xdr:row>
                    <xdr:rowOff>0</xdr:rowOff>
                  </to>
                </anchor>
              </controlPr>
            </control>
          </mc:Choice>
        </mc:AlternateContent>
        <mc:AlternateContent xmlns:mc="http://schemas.openxmlformats.org/markup-compatibility/2006">
          <mc:Choice Requires="x14">
            <control shapeId="19459" r:id="rId7" name="氏名公開">
              <controlPr locked="0" defaultSize="0" autoFill="0" autoLine="0" autoPict="0">
                <anchor moveWithCells="1">
                  <from>
                    <xdr:col>11</xdr:col>
                    <xdr:colOff>723900</xdr:colOff>
                    <xdr:row>23</xdr:row>
                    <xdr:rowOff>38100</xdr:rowOff>
                  </from>
                  <to>
                    <xdr:col>11</xdr:col>
                    <xdr:colOff>1362075</xdr:colOff>
                    <xdr:row>24</xdr:row>
                    <xdr:rowOff>0</xdr:rowOff>
                  </to>
                </anchor>
              </controlPr>
            </control>
          </mc:Choice>
        </mc:AlternateContent>
        <mc:AlternateContent xmlns:mc="http://schemas.openxmlformats.org/markup-compatibility/2006">
          <mc:Choice Requires="x14">
            <control shapeId="19460" r:id="rId8" name="氏名公開／非公開グループ">
              <controlPr defaultSize="0" autoFill="0" autoPict="0">
                <anchor moveWithCells="1">
                  <from>
                    <xdr:col>11</xdr:col>
                    <xdr:colOff>66675</xdr:colOff>
                    <xdr:row>22</xdr:row>
                    <xdr:rowOff>123825</xdr:rowOff>
                  </from>
                  <to>
                    <xdr:col>11</xdr:col>
                    <xdr:colOff>1562100</xdr:colOff>
                    <xdr:row>24</xdr:row>
                    <xdr:rowOff>0</xdr:rowOff>
                  </to>
                </anchor>
              </controlPr>
            </control>
          </mc:Choice>
        </mc:AlternateContent>
        <mc:AlternateContent xmlns:mc="http://schemas.openxmlformats.org/markup-compatibility/2006">
          <mc:Choice Requires="x14">
            <control shapeId="19461" r:id="rId9" name="電話番号公開">
              <controlPr locked="0" defaultSize="0" autoFill="0" autoLine="0" autoPict="0">
                <anchor moveWithCells="1">
                  <from>
                    <xdr:col>11</xdr:col>
                    <xdr:colOff>161925</xdr:colOff>
                    <xdr:row>30</xdr:row>
                    <xdr:rowOff>171450</xdr:rowOff>
                  </from>
                  <to>
                    <xdr:col>11</xdr:col>
                    <xdr:colOff>666750</xdr:colOff>
                    <xdr:row>31</xdr:row>
                    <xdr:rowOff>0</xdr:rowOff>
                  </to>
                </anchor>
              </controlPr>
            </control>
          </mc:Choice>
        </mc:AlternateContent>
        <mc:AlternateContent xmlns:mc="http://schemas.openxmlformats.org/markup-compatibility/2006">
          <mc:Choice Requires="x14">
            <control shapeId="19462" r:id="rId10" name="電話番号非公開">
              <controlPr locked="0" defaultSize="0" autoFill="0" autoLine="0" autoPict="0">
                <anchor moveWithCells="1">
                  <from>
                    <xdr:col>11</xdr:col>
                    <xdr:colOff>762000</xdr:colOff>
                    <xdr:row>30</xdr:row>
                    <xdr:rowOff>180975</xdr:rowOff>
                  </from>
                  <to>
                    <xdr:col>11</xdr:col>
                    <xdr:colOff>1381125</xdr:colOff>
                    <xdr:row>31</xdr:row>
                    <xdr:rowOff>0</xdr:rowOff>
                  </to>
                </anchor>
              </controlPr>
            </control>
          </mc:Choice>
        </mc:AlternateContent>
        <mc:AlternateContent xmlns:mc="http://schemas.openxmlformats.org/markup-compatibility/2006">
          <mc:Choice Requires="x14">
            <control shapeId="19463" r:id="rId11" name="電話番号公開／非公開グループ">
              <controlPr defaultSize="0" autoFill="0" autoPict="0">
                <anchor moveWithCells="1">
                  <from>
                    <xdr:col>11</xdr:col>
                    <xdr:colOff>66675</xdr:colOff>
                    <xdr:row>30</xdr:row>
                    <xdr:rowOff>114300</xdr:rowOff>
                  </from>
                  <to>
                    <xdr:col>11</xdr:col>
                    <xdr:colOff>1514475</xdr:colOff>
                    <xdr:row>31</xdr:row>
                    <xdr:rowOff>0</xdr:rowOff>
                  </to>
                </anchor>
              </controlPr>
            </control>
          </mc:Choice>
        </mc:AlternateContent>
        <mc:AlternateContent xmlns:mc="http://schemas.openxmlformats.org/markup-compatibility/2006">
          <mc:Choice Requires="x14">
            <control shapeId="19464" r:id="rId12" name="FAX番号公開">
              <controlPr locked="0" defaultSize="0" autoFill="0" autoLine="0" autoPict="0">
                <anchor moveWithCells="1">
                  <from>
                    <xdr:col>11</xdr:col>
                    <xdr:colOff>171450</xdr:colOff>
                    <xdr:row>31</xdr:row>
                    <xdr:rowOff>171450</xdr:rowOff>
                  </from>
                  <to>
                    <xdr:col>11</xdr:col>
                    <xdr:colOff>704850</xdr:colOff>
                    <xdr:row>31</xdr:row>
                    <xdr:rowOff>409575</xdr:rowOff>
                  </to>
                </anchor>
              </controlPr>
            </control>
          </mc:Choice>
        </mc:AlternateContent>
        <mc:AlternateContent xmlns:mc="http://schemas.openxmlformats.org/markup-compatibility/2006">
          <mc:Choice Requires="x14">
            <control shapeId="19465" r:id="rId13" name="FAX番号非公開">
              <controlPr locked="0" defaultSize="0" autoFill="0" autoLine="0" autoPict="0">
                <anchor moveWithCells="1">
                  <from>
                    <xdr:col>11</xdr:col>
                    <xdr:colOff>752475</xdr:colOff>
                    <xdr:row>31</xdr:row>
                    <xdr:rowOff>180975</xdr:rowOff>
                  </from>
                  <to>
                    <xdr:col>11</xdr:col>
                    <xdr:colOff>1438275</xdr:colOff>
                    <xdr:row>31</xdr:row>
                    <xdr:rowOff>409575</xdr:rowOff>
                  </to>
                </anchor>
              </controlPr>
            </control>
          </mc:Choice>
        </mc:AlternateContent>
        <mc:AlternateContent xmlns:mc="http://schemas.openxmlformats.org/markup-compatibility/2006">
          <mc:Choice Requires="x14">
            <control shapeId="19466" r:id="rId14" name="FAX番号公開／非公開グループ">
              <controlPr defaultSize="0" autoFill="0" autoPict="0">
                <anchor moveWithCells="1">
                  <from>
                    <xdr:col>11</xdr:col>
                    <xdr:colOff>38100</xdr:colOff>
                    <xdr:row>31</xdr:row>
                    <xdr:rowOff>152400</xdr:rowOff>
                  </from>
                  <to>
                    <xdr:col>11</xdr:col>
                    <xdr:colOff>1590675</xdr:colOff>
                    <xdr:row>31</xdr:row>
                    <xdr:rowOff>457200</xdr:rowOff>
                  </to>
                </anchor>
              </controlPr>
            </control>
          </mc:Choice>
        </mc:AlternateContent>
        <mc:AlternateContent xmlns:mc="http://schemas.openxmlformats.org/markup-compatibility/2006">
          <mc:Choice Requires="x14">
            <control shapeId="19467" r:id="rId15" name="Email公開">
              <controlPr locked="0" defaultSize="0" autoFill="0" autoLine="0" autoPict="0">
                <anchor moveWithCells="1">
                  <from>
                    <xdr:col>11</xdr:col>
                    <xdr:colOff>171450</xdr:colOff>
                    <xdr:row>32</xdr:row>
                    <xdr:rowOff>180975</xdr:rowOff>
                  </from>
                  <to>
                    <xdr:col>11</xdr:col>
                    <xdr:colOff>676275</xdr:colOff>
                    <xdr:row>32</xdr:row>
                    <xdr:rowOff>428625</xdr:rowOff>
                  </to>
                </anchor>
              </controlPr>
            </control>
          </mc:Choice>
        </mc:AlternateContent>
        <mc:AlternateContent xmlns:mc="http://schemas.openxmlformats.org/markup-compatibility/2006">
          <mc:Choice Requires="x14">
            <control shapeId="19468" r:id="rId16" name="Email非公開">
              <controlPr locked="0" defaultSize="0" autoFill="0" autoLine="0" autoPict="0">
                <anchor moveWithCells="1">
                  <from>
                    <xdr:col>11</xdr:col>
                    <xdr:colOff>752475</xdr:colOff>
                    <xdr:row>32</xdr:row>
                    <xdr:rowOff>171450</xdr:rowOff>
                  </from>
                  <to>
                    <xdr:col>11</xdr:col>
                    <xdr:colOff>1381125</xdr:colOff>
                    <xdr:row>32</xdr:row>
                    <xdr:rowOff>409575</xdr:rowOff>
                  </to>
                </anchor>
              </controlPr>
            </control>
          </mc:Choice>
        </mc:AlternateContent>
        <mc:AlternateContent xmlns:mc="http://schemas.openxmlformats.org/markup-compatibility/2006">
          <mc:Choice Requires="x14">
            <control shapeId="19469" r:id="rId17" name="Email公開／非公開">
              <controlPr defaultSize="0" autoFill="0" autoPict="0">
                <anchor moveWithCells="1">
                  <from>
                    <xdr:col>11</xdr:col>
                    <xdr:colOff>85725</xdr:colOff>
                    <xdr:row>32</xdr:row>
                    <xdr:rowOff>133350</xdr:rowOff>
                  </from>
                  <to>
                    <xdr:col>11</xdr:col>
                    <xdr:colOff>1543050</xdr:colOff>
                    <xdr:row>32</xdr:row>
                    <xdr:rowOff>466725</xdr:rowOff>
                  </to>
                </anchor>
              </controlPr>
            </control>
          </mc:Choice>
        </mc:AlternateContent>
        <mc:AlternateContent xmlns:mc="http://schemas.openxmlformats.org/markup-compatibility/2006">
          <mc:Choice Requires="x14">
            <control shapeId="19470" r:id="rId18" name="県内全域">
              <controlPr locked="0" defaultSize="0" autoFill="0" autoLine="0" autoPict="0">
                <anchor moveWithCells="1">
                  <from>
                    <xdr:col>2</xdr:col>
                    <xdr:colOff>123825</xdr:colOff>
                    <xdr:row>45</xdr:row>
                    <xdr:rowOff>47625</xdr:rowOff>
                  </from>
                  <to>
                    <xdr:col>2</xdr:col>
                    <xdr:colOff>1019175</xdr:colOff>
                    <xdr:row>45</xdr:row>
                    <xdr:rowOff>285750</xdr:rowOff>
                  </to>
                </anchor>
              </controlPr>
            </control>
          </mc:Choice>
        </mc:AlternateContent>
        <mc:AlternateContent xmlns:mc="http://schemas.openxmlformats.org/markup-compatibility/2006">
          <mc:Choice Requires="x14">
            <control shapeId="19471" r:id="rId19" name="一部地域のみ">
              <controlPr locked="0" defaultSize="0" autoFill="0" autoLine="0" autoPict="0">
                <anchor moveWithCells="1">
                  <from>
                    <xdr:col>2</xdr:col>
                    <xdr:colOff>123825</xdr:colOff>
                    <xdr:row>45</xdr:row>
                    <xdr:rowOff>304800</xdr:rowOff>
                  </from>
                  <to>
                    <xdr:col>2</xdr:col>
                    <xdr:colOff>1238250</xdr:colOff>
                    <xdr:row>45</xdr:row>
                    <xdr:rowOff>542925</xdr:rowOff>
                  </to>
                </anchor>
              </controlPr>
            </control>
          </mc:Choice>
        </mc:AlternateContent>
        <mc:AlternateContent xmlns:mc="http://schemas.openxmlformats.org/markup-compatibility/2006">
          <mc:Choice Requires="x14">
            <control shapeId="19472" r:id="rId20" name="いつでも">
              <controlPr locked="0" defaultSize="0" autoFill="0" autoLine="0" autoPict="0">
                <anchor moveWithCells="1">
                  <from>
                    <xdr:col>2</xdr:col>
                    <xdr:colOff>114300</xdr:colOff>
                    <xdr:row>46</xdr:row>
                    <xdr:rowOff>38100</xdr:rowOff>
                  </from>
                  <to>
                    <xdr:col>2</xdr:col>
                    <xdr:colOff>1009650</xdr:colOff>
                    <xdr:row>46</xdr:row>
                    <xdr:rowOff>276225</xdr:rowOff>
                  </to>
                </anchor>
              </controlPr>
            </control>
          </mc:Choice>
        </mc:AlternateContent>
        <mc:AlternateContent xmlns:mc="http://schemas.openxmlformats.org/markup-compatibility/2006">
          <mc:Choice Requires="x14">
            <control shapeId="19473" r:id="rId21" name="制限あり">
              <controlPr locked="0" defaultSize="0" autoFill="0" autoLine="0" autoPict="0">
                <anchor moveWithCells="1">
                  <from>
                    <xdr:col>2</xdr:col>
                    <xdr:colOff>114300</xdr:colOff>
                    <xdr:row>46</xdr:row>
                    <xdr:rowOff>295275</xdr:rowOff>
                  </from>
                  <to>
                    <xdr:col>2</xdr:col>
                    <xdr:colOff>1190625</xdr:colOff>
                    <xdr:row>46</xdr:row>
                    <xdr:rowOff>542925</xdr:rowOff>
                  </to>
                </anchor>
              </controlPr>
            </control>
          </mc:Choice>
        </mc:AlternateContent>
        <mc:AlternateContent xmlns:mc="http://schemas.openxmlformats.org/markup-compatibility/2006">
          <mc:Choice Requires="x14">
            <control shapeId="19474" r:id="rId22" name="指導可能地域グループ">
              <controlPr defaultSize="0" autoFill="0" autoPict="0">
                <anchor moveWithCells="1">
                  <from>
                    <xdr:col>2</xdr:col>
                    <xdr:colOff>0</xdr:colOff>
                    <xdr:row>45</xdr:row>
                    <xdr:rowOff>28575</xdr:rowOff>
                  </from>
                  <to>
                    <xdr:col>3</xdr:col>
                    <xdr:colOff>9525</xdr:colOff>
                    <xdr:row>46</xdr:row>
                    <xdr:rowOff>85725</xdr:rowOff>
                  </to>
                </anchor>
              </controlPr>
            </control>
          </mc:Choice>
        </mc:AlternateContent>
        <mc:AlternateContent xmlns:mc="http://schemas.openxmlformats.org/markup-compatibility/2006">
          <mc:Choice Requires="x14">
            <control shapeId="19475" r:id="rId23" name="指導可能日時グループ">
              <controlPr defaultSize="0" autoFill="0" autoPict="0">
                <anchor moveWithCells="1">
                  <from>
                    <xdr:col>1</xdr:col>
                    <xdr:colOff>466725</xdr:colOff>
                    <xdr:row>45</xdr:row>
                    <xdr:rowOff>590550</xdr:rowOff>
                  </from>
                  <to>
                    <xdr:col>2</xdr:col>
                    <xdr:colOff>1228725</xdr:colOff>
                    <xdr:row>47</xdr:row>
                    <xdr:rowOff>0</xdr:rowOff>
                  </to>
                </anchor>
              </controlPr>
            </control>
          </mc:Choice>
        </mc:AlternateContent>
        <mc:AlternateContent xmlns:mc="http://schemas.openxmlformats.org/markup-compatibility/2006">
          <mc:Choice Requires="x14">
            <control shapeId="19476" r:id="rId24" name="有償">
              <controlPr locked="0" defaultSize="0" autoFill="0" autoLine="0" autoPict="0">
                <anchor moveWithCells="1">
                  <from>
                    <xdr:col>2</xdr:col>
                    <xdr:colOff>123825</xdr:colOff>
                    <xdr:row>47</xdr:row>
                    <xdr:rowOff>47625</xdr:rowOff>
                  </from>
                  <to>
                    <xdr:col>2</xdr:col>
                    <xdr:colOff>857250</xdr:colOff>
                    <xdr:row>47</xdr:row>
                    <xdr:rowOff>285750</xdr:rowOff>
                  </to>
                </anchor>
              </controlPr>
            </control>
          </mc:Choice>
        </mc:AlternateContent>
        <mc:AlternateContent xmlns:mc="http://schemas.openxmlformats.org/markup-compatibility/2006">
          <mc:Choice Requires="x14">
            <control shapeId="19477" r:id="rId25" name="無償可">
              <controlPr locked="0" defaultSize="0" autoFill="0" autoLine="0" autoPict="0">
                <anchor moveWithCells="1">
                  <from>
                    <xdr:col>2</xdr:col>
                    <xdr:colOff>123825</xdr:colOff>
                    <xdr:row>47</xdr:row>
                    <xdr:rowOff>285750</xdr:rowOff>
                  </from>
                  <to>
                    <xdr:col>2</xdr:col>
                    <xdr:colOff>1019175</xdr:colOff>
                    <xdr:row>47</xdr:row>
                    <xdr:rowOff>542925</xdr:rowOff>
                  </to>
                </anchor>
              </controlPr>
            </control>
          </mc:Choice>
        </mc:AlternateContent>
        <mc:AlternateContent xmlns:mc="http://schemas.openxmlformats.org/markup-compatibility/2006">
          <mc:Choice Requires="x14">
            <control shapeId="19478" r:id="rId26" name="費用グループ">
              <controlPr defaultSize="0" autoFill="0" autoPict="0">
                <anchor moveWithCells="1">
                  <from>
                    <xdr:col>2</xdr:col>
                    <xdr:colOff>38100</xdr:colOff>
                    <xdr:row>47</xdr:row>
                    <xdr:rowOff>28575</xdr:rowOff>
                  </from>
                  <to>
                    <xdr:col>3</xdr:col>
                    <xdr:colOff>9525</xdr:colOff>
                    <xdr:row>48</xdr:row>
                    <xdr:rowOff>9525</xdr:rowOff>
                  </to>
                </anchor>
              </controlPr>
            </control>
          </mc:Choice>
        </mc:AlternateContent>
        <mc:AlternateContent xmlns:mc="http://schemas.openxmlformats.org/markup-compatibility/2006">
          <mc:Choice Requires="x14">
            <control shapeId="19479" r:id="rId27" name="男性">
              <controlPr defaultSize="0" autoFill="0" autoLine="0" autoPict="0">
                <anchor moveWithCells="1">
                  <from>
                    <xdr:col>3</xdr:col>
                    <xdr:colOff>57150</xdr:colOff>
                    <xdr:row>26</xdr:row>
                    <xdr:rowOff>47625</xdr:rowOff>
                  </from>
                  <to>
                    <xdr:col>5</xdr:col>
                    <xdr:colOff>66675</xdr:colOff>
                    <xdr:row>27</xdr:row>
                    <xdr:rowOff>9525</xdr:rowOff>
                  </to>
                </anchor>
              </controlPr>
            </control>
          </mc:Choice>
        </mc:AlternateContent>
        <mc:AlternateContent xmlns:mc="http://schemas.openxmlformats.org/markup-compatibility/2006">
          <mc:Choice Requires="x14">
            <control shapeId="19480" r:id="rId28" name="女性">
              <controlPr defaultSize="0" autoFill="0" autoLine="0" autoPict="0">
                <anchor moveWithCells="1">
                  <from>
                    <xdr:col>4</xdr:col>
                    <xdr:colOff>19050</xdr:colOff>
                    <xdr:row>26</xdr:row>
                    <xdr:rowOff>28575</xdr:rowOff>
                  </from>
                  <to>
                    <xdr:col>6</xdr:col>
                    <xdr:colOff>85725</xdr:colOff>
                    <xdr:row>27</xdr:row>
                    <xdr:rowOff>38100</xdr:rowOff>
                  </to>
                </anchor>
              </controlPr>
            </control>
          </mc:Choice>
        </mc:AlternateContent>
        <mc:AlternateContent xmlns:mc="http://schemas.openxmlformats.org/markup-compatibility/2006">
          <mc:Choice Requires="x14">
            <control shapeId="19481" r:id="rId29" name="無回答">
              <controlPr defaultSize="0" autoFill="0" autoLine="0" autoPict="0">
                <anchor moveWithCells="1">
                  <from>
                    <xdr:col>5</xdr:col>
                    <xdr:colOff>95250</xdr:colOff>
                    <xdr:row>26</xdr:row>
                    <xdr:rowOff>57150</xdr:rowOff>
                  </from>
                  <to>
                    <xdr:col>7</xdr:col>
                    <xdr:colOff>38100</xdr:colOff>
                    <xdr:row>27</xdr:row>
                    <xdr:rowOff>9525</xdr:rowOff>
                  </to>
                </anchor>
              </controlPr>
            </control>
          </mc:Choice>
        </mc:AlternateContent>
        <mc:AlternateContent xmlns:mc="http://schemas.openxmlformats.org/markup-compatibility/2006">
          <mc:Choice Requires="x14">
            <control shapeId="19482" r:id="rId30" name="情報発信グループ">
              <controlPr locked="0" defaultSize="0" autoFill="0" autoPict="0">
                <anchor moveWithCells="1">
                  <from>
                    <xdr:col>0</xdr:col>
                    <xdr:colOff>0</xdr:colOff>
                    <xdr:row>11</xdr:row>
                    <xdr:rowOff>28575</xdr:rowOff>
                  </from>
                  <to>
                    <xdr:col>1</xdr:col>
                    <xdr:colOff>180975</xdr:colOff>
                    <xdr:row>14</xdr:row>
                    <xdr:rowOff>0</xdr:rowOff>
                  </to>
                </anchor>
              </controlPr>
            </control>
          </mc:Choice>
        </mc:AlternateContent>
        <mc:AlternateContent xmlns:mc="http://schemas.openxmlformats.org/markup-compatibility/2006">
          <mc:Choice Requires="x14">
            <control shapeId="19483" r:id="rId31" name="性別グループ">
              <controlPr defaultSize="0" autoFill="0" autoPict="0">
                <anchor moveWithCells="1">
                  <from>
                    <xdr:col>2</xdr:col>
                    <xdr:colOff>962025</xdr:colOff>
                    <xdr:row>25</xdr:row>
                    <xdr:rowOff>76200</xdr:rowOff>
                  </from>
                  <to>
                    <xdr:col>10</xdr:col>
                    <xdr:colOff>161925</xdr:colOff>
                    <xdr:row>28</xdr:row>
                    <xdr:rowOff>123825</xdr:rowOff>
                  </to>
                </anchor>
              </controlPr>
            </control>
          </mc:Choice>
        </mc:AlternateContent>
        <mc:AlternateContent xmlns:mc="http://schemas.openxmlformats.org/markup-compatibility/2006">
          <mc:Choice Requires="x14">
            <control shapeId="19484" r:id="rId32" name="登録継続はい">
              <controlPr locked="0" defaultSize="0" autoFill="0" autoLine="0" autoPict="0">
                <anchor moveWithCells="1">
                  <from>
                    <xdr:col>0</xdr:col>
                    <xdr:colOff>133350</xdr:colOff>
                    <xdr:row>9</xdr:row>
                    <xdr:rowOff>47625</xdr:rowOff>
                  </from>
                  <to>
                    <xdr:col>0</xdr:col>
                    <xdr:colOff>1238250</xdr:colOff>
                    <xdr:row>9</xdr:row>
                    <xdr:rowOff>390525</xdr:rowOff>
                  </to>
                </anchor>
              </controlPr>
            </control>
          </mc:Choice>
        </mc:AlternateContent>
        <mc:AlternateContent xmlns:mc="http://schemas.openxmlformats.org/markup-compatibility/2006">
          <mc:Choice Requires="x14">
            <control shapeId="19485" r:id="rId33" name="登録継続グループ">
              <controlPr locked="0" defaultSize="0" autoFill="0" autoPict="0">
                <anchor moveWithCells="1">
                  <from>
                    <xdr:col>0</xdr:col>
                    <xdr:colOff>9525</xdr:colOff>
                    <xdr:row>15</xdr:row>
                    <xdr:rowOff>0</xdr:rowOff>
                  </from>
                  <to>
                    <xdr:col>4</xdr:col>
                    <xdr:colOff>0</xdr:colOff>
                    <xdr:row>17</xdr:row>
                    <xdr:rowOff>590550</xdr:rowOff>
                  </to>
                </anchor>
              </controlPr>
            </control>
          </mc:Choice>
        </mc:AlternateContent>
        <mc:AlternateContent xmlns:mc="http://schemas.openxmlformats.org/markup-compatibility/2006">
          <mc:Choice Requires="x14">
            <control shapeId="19486" r:id="rId34" name="情報発信はい">
              <controlPr locked="0" defaultSize="0" autoFill="0" autoLine="0" autoPict="0">
                <anchor moveWithCells="1">
                  <from>
                    <xdr:col>0</xdr:col>
                    <xdr:colOff>180975</xdr:colOff>
                    <xdr:row>13</xdr:row>
                    <xdr:rowOff>76200</xdr:rowOff>
                  </from>
                  <to>
                    <xdr:col>1</xdr:col>
                    <xdr:colOff>0</xdr:colOff>
                    <xdr:row>13</xdr:row>
                    <xdr:rowOff>438150</xdr:rowOff>
                  </to>
                </anchor>
              </controlPr>
            </control>
          </mc:Choice>
        </mc:AlternateContent>
        <mc:AlternateContent xmlns:mc="http://schemas.openxmlformats.org/markup-compatibility/2006">
          <mc:Choice Requires="x14">
            <control shapeId="19487" r:id="rId35" name="登録継続いいえ">
              <controlPr locked="0" defaultSize="0" autoFill="0" autoLine="0" autoPict="0">
                <anchor moveWithCells="1">
                  <from>
                    <xdr:col>0</xdr:col>
                    <xdr:colOff>133350</xdr:colOff>
                    <xdr:row>9</xdr:row>
                    <xdr:rowOff>276225</xdr:rowOff>
                  </from>
                  <to>
                    <xdr:col>2</xdr:col>
                    <xdr:colOff>342900</xdr:colOff>
                    <xdr:row>9</xdr:row>
                    <xdr:rowOff>561975</xdr:rowOff>
                  </to>
                </anchor>
              </controlPr>
            </control>
          </mc:Choice>
        </mc:AlternateContent>
        <mc:AlternateContent xmlns:mc="http://schemas.openxmlformats.org/markup-compatibility/2006">
          <mc:Choice Requires="x14">
            <control shapeId="19488" r:id="rId36" name="情報発信いいえ">
              <controlPr locked="0" defaultSize="0" autoFill="0" autoLine="0" autoPict="0">
                <anchor moveWithCells="1">
                  <from>
                    <xdr:col>0</xdr:col>
                    <xdr:colOff>180975</xdr:colOff>
                    <xdr:row>13</xdr:row>
                    <xdr:rowOff>361950</xdr:rowOff>
                  </from>
                  <to>
                    <xdr:col>0</xdr:col>
                    <xdr:colOff>952500</xdr:colOff>
                    <xdr:row>14</xdr:row>
                    <xdr:rowOff>0</xdr:rowOff>
                  </to>
                </anchor>
              </controlPr>
            </control>
          </mc:Choice>
        </mc:AlternateContent>
        <mc:AlternateContent xmlns:mc="http://schemas.openxmlformats.org/markup-compatibility/2006">
          <mc:Choice Requires="x14">
            <control shapeId="19490" r:id="rId37" name="Group Box 34">
              <controlPr defaultSize="0" autoFill="0" autoPict="0">
                <anchor moveWithCells="1">
                  <from>
                    <xdr:col>2</xdr:col>
                    <xdr:colOff>38100</xdr:colOff>
                    <xdr:row>47</xdr:row>
                    <xdr:rowOff>28575</xdr:rowOff>
                  </from>
                  <to>
                    <xdr:col>3</xdr:col>
                    <xdr:colOff>9525</xdr:colOff>
                    <xdr:row>48</xdr:row>
                    <xdr:rowOff>9525</xdr:rowOff>
                  </to>
                </anchor>
              </controlPr>
            </control>
          </mc:Choice>
        </mc:AlternateContent>
        <mc:AlternateContent xmlns:mc="http://schemas.openxmlformats.org/markup-compatibility/2006">
          <mc:Choice Requires="x14">
            <control shapeId="19491" r:id="rId38" name="Group Box 35">
              <controlPr defaultSize="0" autoFill="0" autoPict="0">
                <anchor moveWithCells="1">
                  <from>
                    <xdr:col>2</xdr:col>
                    <xdr:colOff>38100</xdr:colOff>
                    <xdr:row>47</xdr:row>
                    <xdr:rowOff>28575</xdr:rowOff>
                  </from>
                  <to>
                    <xdr:col>3</xdr:col>
                    <xdr:colOff>9525</xdr:colOff>
                    <xdr:row>48</xdr:row>
                    <xdr:rowOff>9525</xdr:rowOff>
                  </to>
                </anchor>
              </controlPr>
            </control>
          </mc:Choice>
        </mc:AlternateContent>
        <mc:AlternateContent xmlns:mc="http://schemas.openxmlformats.org/markup-compatibility/2006">
          <mc:Choice Requires="x14">
            <control shapeId="19492" r:id="rId39" name="Group Box 36">
              <controlPr defaultSize="0" autoFill="0" autoPict="0">
                <anchor moveWithCells="1">
                  <from>
                    <xdr:col>2</xdr:col>
                    <xdr:colOff>38100</xdr:colOff>
                    <xdr:row>47</xdr:row>
                    <xdr:rowOff>28575</xdr:rowOff>
                  </from>
                  <to>
                    <xdr:col>3</xdr:col>
                    <xdr:colOff>28575</xdr:colOff>
                    <xdr:row>48</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8390F6C8-3ABB-4B43-B3FF-F945344879CA}">
          <x14:formula1>
            <xm:f>市町村コード!$A$2:$A$41</xm:f>
          </x14:formula1>
          <xm:sqref>E30:F30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0" tint="-0.249977111117893"/>
  </sheetPr>
  <dimension ref="A1:AJ3"/>
  <sheetViews>
    <sheetView workbookViewId="0">
      <selection activeCell="J11" sqref="J11"/>
    </sheetView>
  </sheetViews>
  <sheetFormatPr defaultColWidth="8.125" defaultRowHeight="18.75" x14ac:dyDescent="0.4"/>
  <cols>
    <col min="1" max="2" width="8.125" style="32"/>
    <col min="4" max="4" width="9" style="32" bestFit="1" customWidth="1"/>
    <col min="5" max="5" width="11" style="32" bestFit="1" customWidth="1"/>
    <col min="6" max="6" width="17.25" style="32" bestFit="1" customWidth="1"/>
    <col min="7" max="35" width="10.375" style="32" customWidth="1"/>
    <col min="36" max="16384" width="8.125" style="32"/>
  </cols>
  <sheetData>
    <row r="1" spans="1:36" x14ac:dyDescent="0.4">
      <c r="G1" s="30" t="s">
        <v>6</v>
      </c>
      <c r="H1" s="30"/>
      <c r="I1" s="30"/>
      <c r="J1" s="30"/>
      <c r="K1" s="30"/>
      <c r="L1" s="30"/>
      <c r="M1" s="30"/>
      <c r="N1" s="30"/>
      <c r="O1" s="30"/>
      <c r="P1" s="30"/>
      <c r="Q1" s="30"/>
      <c r="R1" s="30"/>
      <c r="S1" s="30"/>
      <c r="T1" s="30"/>
      <c r="U1" s="30"/>
      <c r="V1" s="30"/>
      <c r="W1" s="31" t="s">
        <v>3</v>
      </c>
      <c r="X1" s="31"/>
      <c r="Y1" s="31"/>
      <c r="Z1" s="31"/>
      <c r="AA1" s="31"/>
      <c r="AB1" s="31"/>
      <c r="AC1" s="31"/>
      <c r="AD1" s="31"/>
      <c r="AE1" s="31"/>
      <c r="AF1" s="31"/>
      <c r="AG1" s="31"/>
      <c r="AH1" s="31"/>
      <c r="AI1" s="31"/>
    </row>
    <row r="2" spans="1:36" customFormat="1" ht="37.5" x14ac:dyDescent="0.4">
      <c r="A2" t="s">
        <v>11</v>
      </c>
      <c r="B2" t="s">
        <v>178</v>
      </c>
      <c r="C2" t="s">
        <v>171</v>
      </c>
      <c r="D2" s="32" t="s">
        <v>174</v>
      </c>
      <c r="E2" t="s">
        <v>172</v>
      </c>
      <c r="F2" t="s">
        <v>173</v>
      </c>
      <c r="G2" s="24" t="s">
        <v>43</v>
      </c>
      <c r="H2" s="24" t="s">
        <v>44</v>
      </c>
      <c r="I2" s="24" t="s">
        <v>45</v>
      </c>
      <c r="J2" s="24" t="s">
        <v>46</v>
      </c>
      <c r="K2" s="24" t="s">
        <v>47</v>
      </c>
      <c r="L2" s="24" t="s">
        <v>48</v>
      </c>
      <c r="M2" s="24" t="s">
        <v>49</v>
      </c>
      <c r="N2" s="24" t="s">
        <v>50</v>
      </c>
      <c r="O2" s="24" t="s">
        <v>72</v>
      </c>
      <c r="P2" s="24" t="s">
        <v>164</v>
      </c>
      <c r="Q2" s="24" t="s">
        <v>51</v>
      </c>
      <c r="R2" s="24" t="s">
        <v>52</v>
      </c>
      <c r="S2" s="24" t="s">
        <v>53</v>
      </c>
      <c r="T2" s="24" t="s">
        <v>54</v>
      </c>
      <c r="U2" s="24" t="s">
        <v>55</v>
      </c>
      <c r="V2" s="24" t="s">
        <v>56</v>
      </c>
      <c r="W2" s="24" t="s">
        <v>166</v>
      </c>
      <c r="X2" s="24" t="s">
        <v>167</v>
      </c>
      <c r="Y2" s="24" t="s">
        <v>57</v>
      </c>
      <c r="Z2" s="24" t="s">
        <v>58</v>
      </c>
      <c r="AA2" s="24" t="s">
        <v>59</v>
      </c>
      <c r="AB2" s="24" t="s">
        <v>60</v>
      </c>
      <c r="AC2" s="24" t="s">
        <v>168</v>
      </c>
      <c r="AD2" s="24" t="s">
        <v>61</v>
      </c>
      <c r="AE2" s="24" t="s">
        <v>169</v>
      </c>
      <c r="AF2" s="24" t="s">
        <v>62</v>
      </c>
      <c r="AG2" s="24" t="s">
        <v>170</v>
      </c>
      <c r="AH2" s="24" t="s">
        <v>63</v>
      </c>
      <c r="AI2" s="24" t="s">
        <v>64</v>
      </c>
      <c r="AJ2" s="1" t="s">
        <v>10</v>
      </c>
    </row>
    <row r="3" spans="1:36" ht="91.5" customHeight="1" x14ac:dyDescent="0.4">
      <c r="A3" s="32" t="str">
        <f>入力フォーム!T13</f>
        <v/>
      </c>
      <c r="B3" s="32" t="str">
        <f>入力フォーム!T12</f>
        <v/>
      </c>
      <c r="C3" t="str">
        <f>入力フォーム!T15</f>
        <v>TRUE</v>
      </c>
      <c r="D3" s="32" t="str">
        <f>入力フォーム!T14</f>
        <v/>
      </c>
      <c r="E3" s="32" t="str">
        <f>入力フォーム!T10</f>
        <v>TRUE</v>
      </c>
      <c r="F3" s="32" t="b">
        <f>入力フォーム!S19</f>
        <v>0</v>
      </c>
      <c r="G3" s="33" t="str">
        <f>入力フォーム!T23</f>
        <v/>
      </c>
      <c r="H3" s="33" t="str">
        <f>入力フォーム!T24</f>
        <v/>
      </c>
      <c r="I3" s="33" t="str">
        <f>入力フォーム!T25</f>
        <v>FALSE</v>
      </c>
      <c r="J3" s="33" t="str">
        <f>入力フォーム!T26</f>
        <v/>
      </c>
      <c r="K3" s="33" t="str">
        <f>入力フォーム!T27</f>
        <v/>
      </c>
      <c r="L3" s="33" t="str">
        <f>入力フォーム!T28</f>
        <v>無回答</v>
      </c>
      <c r="M3" s="33" t="str">
        <f>入力フォーム!T29</f>
        <v/>
      </c>
      <c r="N3" s="33" t="str">
        <f>入力フォーム!T30</f>
        <v/>
      </c>
      <c r="O3" s="33" t="str">
        <f>入力フォーム!T32</f>
        <v/>
      </c>
      <c r="P3" s="33" t="str">
        <f>入力フォーム!T31</f>
        <v/>
      </c>
      <c r="Q3" s="33" t="str">
        <f>入力フォーム!T33</f>
        <v/>
      </c>
      <c r="R3" s="33" t="str">
        <f>入力フォーム!T34</f>
        <v>FALSE</v>
      </c>
      <c r="S3" s="33" t="str">
        <f>入力フォーム!T35</f>
        <v/>
      </c>
      <c r="T3" s="33" t="str">
        <f>入力フォーム!T36</f>
        <v>FALSE</v>
      </c>
      <c r="U3" s="33" t="str">
        <f>入力フォーム!T37</f>
        <v/>
      </c>
      <c r="V3" s="33" t="str">
        <f>入力フォーム!T38</f>
        <v>FALSE</v>
      </c>
      <c r="W3" s="33" t="str">
        <f>入力フォーム!T41</f>
        <v/>
      </c>
      <c r="X3" s="33" t="str">
        <f>入力フォーム!T42</f>
        <v/>
      </c>
      <c r="Y3" s="33" t="str">
        <f>入力フォーム!T43</f>
        <v/>
      </c>
      <c r="Z3" s="33" t="str">
        <f>入力フォーム!T44</f>
        <v/>
      </c>
      <c r="AA3" s="33" t="str">
        <f>入力フォーム!T45</f>
        <v/>
      </c>
      <c r="AB3" s="33" t="str">
        <f>入力フォーム!S46</f>
        <v>県内全域</v>
      </c>
      <c r="AC3" s="33" t="str">
        <f>入力フォーム!T46</f>
        <v/>
      </c>
      <c r="AD3" s="33" t="str">
        <f>入力フォーム!S47</f>
        <v>いつでも</v>
      </c>
      <c r="AE3" s="33" t="str">
        <f>入力フォーム!T47</f>
        <v/>
      </c>
      <c r="AF3" s="33" t="str">
        <f>入力フォーム!S48</f>
        <v>有償</v>
      </c>
      <c r="AG3" s="33" t="str">
        <f>入力フォーム!T48</f>
        <v/>
      </c>
      <c r="AH3" s="33" t="str">
        <f>入力フォーム!T49</f>
        <v/>
      </c>
      <c r="AI3" s="33" t="str">
        <f>入力フォーム!T50</f>
        <v/>
      </c>
    </row>
  </sheetData>
  <sheetProtection algorithmName="SHA-512" hashValue="sbBhGmvKigVeT4EWsuaCQPXwOX1DUr6e8icJKeTqOS6V+g5HmKI0kmG/dcv/TizaBmpdaHCPoXP5QG65Y86e/A==" saltValue="F3yhewHXtMOq8Jaws3h7Ow==" spinCount="100000" sheet="1" selectLockedCells="1"/>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41"/>
  <sheetViews>
    <sheetView topLeftCell="A14" workbookViewId="0">
      <selection activeCell="AA23" sqref="AA23"/>
    </sheetView>
  </sheetViews>
  <sheetFormatPr defaultRowHeight="18.75" x14ac:dyDescent="0.4"/>
  <cols>
    <col min="1" max="2" width="13" customWidth="1"/>
  </cols>
  <sheetData>
    <row r="1" spans="1:2" x14ac:dyDescent="0.4">
      <c r="A1" s="26" t="s">
        <v>79</v>
      </c>
      <c r="B1" s="26" t="s">
        <v>71</v>
      </c>
    </row>
    <row r="2" spans="1:2" x14ac:dyDescent="0.4">
      <c r="A2" s="26" t="s">
        <v>81</v>
      </c>
      <c r="B2" s="26" t="s">
        <v>80</v>
      </c>
    </row>
    <row r="3" spans="1:2" x14ac:dyDescent="0.4">
      <c r="A3" s="26" t="s">
        <v>83</v>
      </c>
      <c r="B3" s="26" t="s">
        <v>82</v>
      </c>
    </row>
    <row r="4" spans="1:2" x14ac:dyDescent="0.4">
      <c r="A4" s="26" t="s">
        <v>85</v>
      </c>
      <c r="B4" s="26" t="s">
        <v>84</v>
      </c>
    </row>
    <row r="5" spans="1:2" x14ac:dyDescent="0.4">
      <c r="A5" s="26" t="s">
        <v>87</v>
      </c>
      <c r="B5" s="26" t="s">
        <v>86</v>
      </c>
    </row>
    <row r="6" spans="1:2" x14ac:dyDescent="0.4">
      <c r="A6" s="26" t="s">
        <v>89</v>
      </c>
      <c r="B6" s="26" t="s">
        <v>88</v>
      </c>
    </row>
    <row r="7" spans="1:2" x14ac:dyDescent="0.4">
      <c r="A7" s="26" t="s">
        <v>91</v>
      </c>
      <c r="B7" s="26" t="s">
        <v>90</v>
      </c>
    </row>
    <row r="8" spans="1:2" x14ac:dyDescent="0.4">
      <c r="A8" s="26" t="s">
        <v>93</v>
      </c>
      <c r="B8" s="26" t="s">
        <v>92</v>
      </c>
    </row>
    <row r="9" spans="1:2" x14ac:dyDescent="0.4">
      <c r="A9" s="26" t="s">
        <v>95</v>
      </c>
      <c r="B9" s="26" t="s">
        <v>94</v>
      </c>
    </row>
    <row r="10" spans="1:2" x14ac:dyDescent="0.4">
      <c r="A10" s="26" t="s">
        <v>97</v>
      </c>
      <c r="B10" s="26" t="s">
        <v>96</v>
      </c>
    </row>
    <row r="11" spans="1:2" x14ac:dyDescent="0.4">
      <c r="A11" s="26" t="s">
        <v>99</v>
      </c>
      <c r="B11" s="26" t="s">
        <v>98</v>
      </c>
    </row>
    <row r="12" spans="1:2" x14ac:dyDescent="0.4">
      <c r="A12" s="26" t="s">
        <v>101</v>
      </c>
      <c r="B12" s="26" t="s">
        <v>100</v>
      </c>
    </row>
    <row r="13" spans="1:2" x14ac:dyDescent="0.4">
      <c r="A13" s="26" t="s">
        <v>103</v>
      </c>
      <c r="B13" s="26" t="s">
        <v>102</v>
      </c>
    </row>
    <row r="14" spans="1:2" x14ac:dyDescent="0.4">
      <c r="A14" s="26" t="s">
        <v>105</v>
      </c>
      <c r="B14" s="26" t="s">
        <v>104</v>
      </c>
    </row>
    <row r="15" spans="1:2" x14ac:dyDescent="0.4">
      <c r="A15" s="26" t="s">
        <v>107</v>
      </c>
      <c r="B15" s="26" t="s">
        <v>106</v>
      </c>
    </row>
    <row r="16" spans="1:2" x14ac:dyDescent="0.4">
      <c r="A16" s="26" t="s">
        <v>109</v>
      </c>
      <c r="B16" s="26" t="s">
        <v>108</v>
      </c>
    </row>
    <row r="17" spans="1:2" x14ac:dyDescent="0.4">
      <c r="A17" s="26" t="s">
        <v>111</v>
      </c>
      <c r="B17" s="26" t="s">
        <v>110</v>
      </c>
    </row>
    <row r="18" spans="1:2" x14ac:dyDescent="0.4">
      <c r="A18" s="26" t="s">
        <v>113</v>
      </c>
      <c r="B18" s="26" t="s">
        <v>112</v>
      </c>
    </row>
    <row r="19" spans="1:2" x14ac:dyDescent="0.4">
      <c r="A19" s="26" t="s">
        <v>115</v>
      </c>
      <c r="B19" s="26" t="s">
        <v>114</v>
      </c>
    </row>
    <row r="20" spans="1:2" x14ac:dyDescent="0.4">
      <c r="A20" s="26" t="s">
        <v>117</v>
      </c>
      <c r="B20" s="26" t="s">
        <v>116</v>
      </c>
    </row>
    <row r="21" spans="1:2" x14ac:dyDescent="0.4">
      <c r="A21" s="26" t="s">
        <v>119</v>
      </c>
      <c r="B21" s="26" t="s">
        <v>118</v>
      </c>
    </row>
    <row r="22" spans="1:2" x14ac:dyDescent="0.4">
      <c r="A22" s="26" t="s">
        <v>121</v>
      </c>
      <c r="B22" s="26" t="s">
        <v>120</v>
      </c>
    </row>
    <row r="23" spans="1:2" x14ac:dyDescent="0.4">
      <c r="A23" s="26" t="s">
        <v>123</v>
      </c>
      <c r="B23" s="26" t="s">
        <v>122</v>
      </c>
    </row>
    <row r="24" spans="1:2" x14ac:dyDescent="0.4">
      <c r="A24" s="26" t="s">
        <v>125</v>
      </c>
      <c r="B24" s="26" t="s">
        <v>124</v>
      </c>
    </row>
    <row r="25" spans="1:2" x14ac:dyDescent="0.4">
      <c r="A25" s="26" t="s">
        <v>127</v>
      </c>
      <c r="B25" s="26" t="s">
        <v>126</v>
      </c>
    </row>
    <row r="26" spans="1:2" x14ac:dyDescent="0.4">
      <c r="A26" s="26" t="s">
        <v>129</v>
      </c>
      <c r="B26" s="26" t="s">
        <v>128</v>
      </c>
    </row>
    <row r="27" spans="1:2" x14ac:dyDescent="0.4">
      <c r="A27" s="26" t="s">
        <v>131</v>
      </c>
      <c r="B27" s="26" t="s">
        <v>130</v>
      </c>
    </row>
    <row r="28" spans="1:2" x14ac:dyDescent="0.4">
      <c r="A28" s="26" t="s">
        <v>133</v>
      </c>
      <c r="B28" s="26" t="s">
        <v>132</v>
      </c>
    </row>
    <row r="29" spans="1:2" x14ac:dyDescent="0.4">
      <c r="A29" s="26" t="s">
        <v>135</v>
      </c>
      <c r="B29" s="26" t="s">
        <v>134</v>
      </c>
    </row>
    <row r="30" spans="1:2" x14ac:dyDescent="0.4">
      <c r="A30" s="26" t="s">
        <v>137</v>
      </c>
      <c r="B30" s="26" t="s">
        <v>136</v>
      </c>
    </row>
    <row r="31" spans="1:2" x14ac:dyDescent="0.4">
      <c r="A31" s="26" t="s">
        <v>139</v>
      </c>
      <c r="B31" s="26" t="s">
        <v>138</v>
      </c>
    </row>
    <row r="32" spans="1:2" x14ac:dyDescent="0.4">
      <c r="A32" s="26" t="s">
        <v>141</v>
      </c>
      <c r="B32" s="26" t="s">
        <v>140</v>
      </c>
    </row>
    <row r="33" spans="1:2" x14ac:dyDescent="0.4">
      <c r="A33" s="26" t="s">
        <v>143</v>
      </c>
      <c r="B33" s="26" t="s">
        <v>142</v>
      </c>
    </row>
    <row r="34" spans="1:2" x14ac:dyDescent="0.4">
      <c r="A34" s="26" t="s">
        <v>145</v>
      </c>
      <c r="B34" s="26" t="s">
        <v>144</v>
      </c>
    </row>
    <row r="35" spans="1:2" x14ac:dyDescent="0.4">
      <c r="A35" s="26" t="s">
        <v>147</v>
      </c>
      <c r="B35" s="26" t="s">
        <v>146</v>
      </c>
    </row>
    <row r="36" spans="1:2" x14ac:dyDescent="0.4">
      <c r="A36" s="26" t="s">
        <v>149</v>
      </c>
      <c r="B36" s="26" t="s">
        <v>148</v>
      </c>
    </row>
    <row r="37" spans="1:2" x14ac:dyDescent="0.4">
      <c r="A37" s="26" t="s">
        <v>151</v>
      </c>
      <c r="B37" s="26" t="s">
        <v>150</v>
      </c>
    </row>
    <row r="38" spans="1:2" x14ac:dyDescent="0.4">
      <c r="A38" s="26" t="s">
        <v>153</v>
      </c>
      <c r="B38" s="26" t="s">
        <v>152</v>
      </c>
    </row>
    <row r="39" spans="1:2" x14ac:dyDescent="0.4">
      <c r="A39" s="26" t="s">
        <v>155</v>
      </c>
      <c r="B39" s="26" t="s">
        <v>154</v>
      </c>
    </row>
    <row r="40" spans="1:2" x14ac:dyDescent="0.4">
      <c r="A40" s="26" t="s">
        <v>157</v>
      </c>
      <c r="B40" s="26" t="s">
        <v>156</v>
      </c>
    </row>
    <row r="41" spans="1:2" x14ac:dyDescent="0.4">
      <c r="A41" s="26" t="s">
        <v>159</v>
      </c>
      <c r="B41" s="26" t="s">
        <v>158</v>
      </c>
    </row>
  </sheetData>
  <sheetProtection algorithmName="SHA-512" hashValue="Wf7+qzKogZ05wm8EUrjUU69XismLMENsj1jCAzjpYacxQej84XhMFxXa2wQ6qyZmAQBVdtpbobLHc/5aMVZG8g==" saltValue="efJslNYMTtLKRX3N1fCo/g==" spinCount="100000" sheet="1" selectLockedCell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入力フォーム</vt:lpstr>
      <vt:lpstr>入力フォーム (記入例)</vt:lpstr>
      <vt:lpstr>インポート用</vt:lpstr>
      <vt:lpstr>市町村コード</vt:lpstr>
      <vt:lpstr>入力フォーム!Print_Area</vt:lpstr>
      <vt:lpstr>'入力フォーム (記入例)'!Print_Area</vt:lpstr>
      <vt:lpstr>市町村コード</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Shunji　Soeda</dc:creator>
  <cp:lastModifiedBy>加藤　禄子</cp:lastModifiedBy>
  <cp:lastPrinted>2026-01-19T05:32:01Z</cp:lastPrinted>
  <dcterms:created xsi:type="dcterms:W3CDTF">2021-12-02T05:51:21Z</dcterms:created>
  <dcterms:modified xsi:type="dcterms:W3CDTF">2026-02-05T02:40:40Z</dcterms:modified>
</cp:coreProperties>
</file>